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mc:AlternateContent xmlns:mc="http://schemas.openxmlformats.org/markup-compatibility/2006">
    <mc:Choice Requires="x15">
      <x15ac:absPath xmlns:x15ac="http://schemas.microsoft.com/office/spreadsheetml/2010/11/ac" url="C:\Users\shivantha.wijesinghe\Desktop\"/>
    </mc:Choice>
  </mc:AlternateContent>
  <xr:revisionPtr revIDLastSave="0" documentId="13_ncr:1_{512B429F-C285-4A31-B9D2-327B075639C4}" xr6:coauthVersionLast="36" xr6:coauthVersionMax="36" xr10:uidLastSave="{00000000-0000-0000-0000-000000000000}"/>
  <bookViews>
    <workbookView xWindow="0" yWindow="0" windowWidth="28800" windowHeight="12225" xr2:uid="{00000000-000D-0000-FFFF-FFFF00000000}"/>
  </bookViews>
  <sheets>
    <sheet name="Instructions" sheetId="7" r:id="rId1"/>
    <sheet name="CashFlow Proj 24-M" sheetId="8" r:id="rId2"/>
    <sheet name="Sales &amp; Costing Assumptions" sheetId="6" r:id="rId3"/>
    <sheet name="Expenses Assumptions" sheetId="9" r:id="rId4"/>
    <sheet name="Staffing Plan" sheetId="5" r:id="rId5"/>
    <sheet name="Total Project Cost" sheetId="2" r:id="rId6"/>
  </sheets>
  <definedNames>
    <definedName name="StartDate" localSheetId="1">'CashFlow Proj 24-M'!$D$6</definedName>
    <definedName name="StartDate">#REF!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7" i="2" l="1"/>
  <c r="H37" i="2" s="1"/>
  <c r="AC45" i="8"/>
  <c r="AB45" i="8"/>
  <c r="AA45" i="8"/>
  <c r="Z45" i="8"/>
  <c r="Y45" i="8"/>
  <c r="X45" i="8"/>
  <c r="W45" i="8"/>
  <c r="V45" i="8"/>
  <c r="U45" i="8"/>
  <c r="T45" i="8"/>
  <c r="S45" i="8"/>
  <c r="R45" i="8"/>
  <c r="AC14" i="5"/>
  <c r="AD45" i="8" l="1"/>
  <c r="E51" i="2"/>
  <c r="H51" i="2" s="1"/>
  <c r="H52" i="2"/>
  <c r="H44" i="2"/>
  <c r="E52" i="2"/>
  <c r="E50" i="2"/>
  <c r="H50" i="2" s="1"/>
  <c r="E49" i="2"/>
  <c r="H49" i="2" s="1"/>
  <c r="E48" i="2"/>
  <c r="H48" i="2" s="1"/>
  <c r="E47" i="2"/>
  <c r="H47" i="2" s="1"/>
  <c r="E46" i="2"/>
  <c r="H46" i="2" s="1"/>
  <c r="E45" i="2"/>
  <c r="H45" i="2" s="1"/>
  <c r="E44" i="2"/>
  <c r="E43" i="2"/>
  <c r="H43" i="2" s="1"/>
  <c r="E42" i="2"/>
  <c r="H42" i="2" s="1"/>
  <c r="E41" i="2"/>
  <c r="H30" i="2"/>
  <c r="E36" i="2"/>
  <c r="H36" i="2" s="1"/>
  <c r="E35" i="2"/>
  <c r="H35" i="2" s="1"/>
  <c r="E34" i="2"/>
  <c r="H34" i="2" s="1"/>
  <c r="E33" i="2"/>
  <c r="H33" i="2" s="1"/>
  <c r="E32" i="2"/>
  <c r="H32" i="2" s="1"/>
  <c r="E31" i="2"/>
  <c r="H31" i="2" s="1"/>
  <c r="E30" i="2"/>
  <c r="E29" i="2"/>
  <c r="H29" i="2" s="1"/>
  <c r="E28" i="2"/>
  <c r="H28" i="2" s="1"/>
  <c r="E27" i="2"/>
  <c r="H27" i="2" s="1"/>
  <c r="E26" i="2"/>
  <c r="H26" i="2" s="1"/>
  <c r="E25" i="2"/>
  <c r="H25" i="2" s="1"/>
  <c r="E24" i="2"/>
  <c r="H24" i="2" s="1"/>
  <c r="E23" i="2"/>
  <c r="E17" i="2"/>
  <c r="E16" i="2"/>
  <c r="E15" i="2"/>
  <c r="E14" i="2"/>
  <c r="E13" i="2"/>
  <c r="E12" i="2"/>
  <c r="E11" i="2"/>
  <c r="E10" i="2"/>
  <c r="H16" i="2" l="1"/>
  <c r="H14" i="2"/>
  <c r="H13" i="2"/>
  <c r="H12" i="2"/>
  <c r="H17" i="2"/>
  <c r="H15" i="2"/>
  <c r="H11" i="2"/>
  <c r="H10" i="2"/>
  <c r="E9" i="2"/>
  <c r="H9" i="2" s="1"/>
  <c r="P21" i="6" l="1"/>
  <c r="P20" i="6"/>
  <c r="AC17" i="5" l="1"/>
  <c r="AC16" i="5"/>
  <c r="AC15" i="5"/>
  <c r="AC13" i="5"/>
  <c r="AC12" i="5"/>
  <c r="AC11" i="5"/>
  <c r="E19" i="5"/>
  <c r="F19" i="5" s="1"/>
  <c r="F37" i="8"/>
  <c r="AC19" i="5" l="1"/>
  <c r="G19" i="5"/>
  <c r="F35" i="5"/>
  <c r="AD53" i="8" l="1"/>
  <c r="AD49" i="8"/>
  <c r="AD48" i="8"/>
  <c r="AD47" i="8"/>
  <c r="AD33" i="8"/>
  <c r="E18" i="8"/>
  <c r="E50" i="8"/>
  <c r="AE21" i="6" l="1"/>
  <c r="AE20" i="6"/>
  <c r="AE19" i="6"/>
  <c r="AE18" i="6"/>
  <c r="AE17" i="6"/>
  <c r="AD21" i="6"/>
  <c r="AD20" i="6"/>
  <c r="AD19" i="6"/>
  <c r="AD18" i="6"/>
  <c r="AD17" i="6"/>
  <c r="P19" i="6"/>
  <c r="P18" i="6"/>
  <c r="P17" i="6"/>
  <c r="O21" i="6"/>
  <c r="O20" i="6"/>
  <c r="O19" i="6"/>
  <c r="O18" i="6"/>
  <c r="O17" i="6"/>
  <c r="AC44" i="8"/>
  <c r="AB44" i="8"/>
  <c r="AA44" i="8"/>
  <c r="Z44" i="8"/>
  <c r="Y44" i="8"/>
  <c r="X44" i="8"/>
  <c r="W44" i="8"/>
  <c r="V44" i="8"/>
  <c r="U44" i="8"/>
  <c r="T44" i="8"/>
  <c r="S44" i="8"/>
  <c r="R44" i="8"/>
  <c r="Q44" i="8"/>
  <c r="P44" i="8"/>
  <c r="O44" i="8"/>
  <c r="N44" i="8"/>
  <c r="M44" i="8"/>
  <c r="L44" i="8"/>
  <c r="K44" i="8"/>
  <c r="J44" i="8"/>
  <c r="I44" i="8"/>
  <c r="H44" i="8"/>
  <c r="G44" i="8"/>
  <c r="F44" i="8"/>
  <c r="AC43" i="8"/>
  <c r="AB43" i="8"/>
  <c r="AA43" i="8"/>
  <c r="Z43" i="8"/>
  <c r="Y43" i="8"/>
  <c r="X43" i="8"/>
  <c r="W43" i="8"/>
  <c r="V43" i="8"/>
  <c r="U43" i="8"/>
  <c r="T43" i="8"/>
  <c r="S43" i="8"/>
  <c r="R43" i="8"/>
  <c r="Q43" i="8"/>
  <c r="P43" i="8"/>
  <c r="O43" i="8"/>
  <c r="N43" i="8"/>
  <c r="M43" i="8"/>
  <c r="L43" i="8"/>
  <c r="K43" i="8"/>
  <c r="J43" i="8"/>
  <c r="I43" i="8"/>
  <c r="H43" i="8"/>
  <c r="G43" i="8"/>
  <c r="F43" i="8"/>
  <c r="AC42" i="8"/>
  <c r="AB42" i="8"/>
  <c r="AA42" i="8"/>
  <c r="Z42" i="8"/>
  <c r="Y42" i="8"/>
  <c r="X42" i="8"/>
  <c r="W42" i="8"/>
  <c r="V42" i="8"/>
  <c r="U42" i="8"/>
  <c r="T42" i="8"/>
  <c r="S42" i="8"/>
  <c r="R42" i="8"/>
  <c r="Q42" i="8"/>
  <c r="P42" i="8"/>
  <c r="O42" i="8"/>
  <c r="N42" i="8"/>
  <c r="M42" i="8"/>
  <c r="L42" i="8"/>
  <c r="K42" i="8"/>
  <c r="J42" i="8"/>
  <c r="I42" i="8"/>
  <c r="H42" i="8"/>
  <c r="G42" i="8"/>
  <c r="F42" i="8"/>
  <c r="AC41" i="8"/>
  <c r="AB41" i="8"/>
  <c r="AA41" i="8"/>
  <c r="Z41" i="8"/>
  <c r="Y41" i="8"/>
  <c r="X41" i="8"/>
  <c r="W41" i="8"/>
  <c r="V41" i="8"/>
  <c r="U41" i="8"/>
  <c r="T41" i="8"/>
  <c r="S41" i="8"/>
  <c r="R41" i="8"/>
  <c r="Q41" i="8"/>
  <c r="P41" i="8"/>
  <c r="O41" i="8"/>
  <c r="N41" i="8"/>
  <c r="M41" i="8"/>
  <c r="L41" i="8"/>
  <c r="K41" i="8"/>
  <c r="J41" i="8"/>
  <c r="I41" i="8"/>
  <c r="H41" i="8"/>
  <c r="G41" i="8"/>
  <c r="F41" i="8"/>
  <c r="AC40" i="8"/>
  <c r="AB40" i="8"/>
  <c r="AA40" i="8"/>
  <c r="Z40" i="8"/>
  <c r="Y40" i="8"/>
  <c r="X40" i="8"/>
  <c r="W40" i="8"/>
  <c r="V40" i="8"/>
  <c r="U40" i="8"/>
  <c r="T40" i="8"/>
  <c r="S40" i="8"/>
  <c r="R40" i="8"/>
  <c r="Q40" i="8"/>
  <c r="P40" i="8"/>
  <c r="O40" i="8"/>
  <c r="N40" i="8"/>
  <c r="M40" i="8"/>
  <c r="L40" i="8"/>
  <c r="K40" i="8"/>
  <c r="J40" i="8"/>
  <c r="I40" i="8"/>
  <c r="H40" i="8"/>
  <c r="G40" i="8"/>
  <c r="F40" i="8"/>
  <c r="AC39" i="8"/>
  <c r="AB39" i="8"/>
  <c r="AA39" i="8"/>
  <c r="Z39" i="8"/>
  <c r="Y39" i="8"/>
  <c r="X39" i="8"/>
  <c r="W39" i="8"/>
  <c r="V39" i="8"/>
  <c r="U39" i="8"/>
  <c r="T39" i="8"/>
  <c r="S39" i="8"/>
  <c r="R39" i="8"/>
  <c r="Q39" i="8"/>
  <c r="P39" i="8"/>
  <c r="O39" i="8"/>
  <c r="N39" i="8"/>
  <c r="M39" i="8"/>
  <c r="L39" i="8"/>
  <c r="K39" i="8"/>
  <c r="J39" i="8"/>
  <c r="I39" i="8"/>
  <c r="H39" i="8"/>
  <c r="G39" i="8"/>
  <c r="F39" i="8"/>
  <c r="AC38" i="8"/>
  <c r="AB38" i="8"/>
  <c r="AA38" i="8"/>
  <c r="Z38" i="8"/>
  <c r="Y38" i="8"/>
  <c r="X38" i="8"/>
  <c r="W38" i="8"/>
  <c r="V38" i="8"/>
  <c r="U38" i="8"/>
  <c r="T38" i="8"/>
  <c r="S38" i="8"/>
  <c r="R38" i="8"/>
  <c r="Q38" i="8"/>
  <c r="P38" i="8"/>
  <c r="O38" i="8"/>
  <c r="N38" i="8"/>
  <c r="M38" i="8"/>
  <c r="L38" i="8"/>
  <c r="K38" i="8"/>
  <c r="J38" i="8"/>
  <c r="I38" i="8"/>
  <c r="H38" i="8"/>
  <c r="G38" i="8"/>
  <c r="AC36" i="8"/>
  <c r="AB36" i="8"/>
  <c r="AA36" i="8"/>
  <c r="Z36" i="8"/>
  <c r="Y36" i="8"/>
  <c r="X36" i="8"/>
  <c r="W36" i="8"/>
  <c r="V36" i="8"/>
  <c r="U36" i="8"/>
  <c r="T36" i="8"/>
  <c r="S36" i="8"/>
  <c r="R36" i="8"/>
  <c r="Q36" i="8"/>
  <c r="P36" i="8"/>
  <c r="O36" i="8"/>
  <c r="N36" i="8"/>
  <c r="M36" i="8"/>
  <c r="L36" i="8"/>
  <c r="K36" i="8"/>
  <c r="J36" i="8"/>
  <c r="I36" i="8"/>
  <c r="H36" i="8"/>
  <c r="G36" i="8"/>
  <c r="C34" i="9"/>
  <c r="Z34" i="8" s="1"/>
  <c r="AC32" i="8"/>
  <c r="AB32" i="8"/>
  <c r="AA32" i="8"/>
  <c r="Z32" i="8"/>
  <c r="Y32" i="8"/>
  <c r="X32" i="8"/>
  <c r="W32" i="8"/>
  <c r="V32" i="8"/>
  <c r="U32" i="8"/>
  <c r="T32" i="8"/>
  <c r="S32" i="8"/>
  <c r="R32" i="8"/>
  <c r="Q32" i="8"/>
  <c r="P32" i="8"/>
  <c r="O32" i="8"/>
  <c r="N32" i="8"/>
  <c r="M32" i="8"/>
  <c r="L32" i="8"/>
  <c r="K32" i="8"/>
  <c r="J32" i="8"/>
  <c r="I32" i="8"/>
  <c r="H32" i="8"/>
  <c r="G32" i="8"/>
  <c r="AC31" i="8"/>
  <c r="AB31" i="8"/>
  <c r="AA31" i="8"/>
  <c r="Z31" i="8"/>
  <c r="Y31" i="8"/>
  <c r="X31" i="8"/>
  <c r="W31" i="8"/>
  <c r="V31" i="8"/>
  <c r="U31" i="8"/>
  <c r="T31" i="8"/>
  <c r="S31" i="8"/>
  <c r="R31" i="8"/>
  <c r="Q31" i="8"/>
  <c r="P31" i="8"/>
  <c r="O31" i="8"/>
  <c r="N31" i="8"/>
  <c r="M31" i="8"/>
  <c r="L31" i="8"/>
  <c r="K31" i="8"/>
  <c r="J31" i="8"/>
  <c r="I31" i="8"/>
  <c r="H31" i="8"/>
  <c r="G31" i="8"/>
  <c r="AC30" i="8"/>
  <c r="AB30" i="8"/>
  <c r="AA30" i="8"/>
  <c r="Z30" i="8"/>
  <c r="Y30" i="8"/>
  <c r="X30" i="8"/>
  <c r="W30" i="8"/>
  <c r="V30" i="8"/>
  <c r="U30" i="8"/>
  <c r="T30" i="8"/>
  <c r="S30" i="8"/>
  <c r="R30" i="8"/>
  <c r="Q30" i="8"/>
  <c r="P30" i="8"/>
  <c r="O30" i="8"/>
  <c r="N30" i="8"/>
  <c r="M30" i="8"/>
  <c r="L30" i="8"/>
  <c r="K30" i="8"/>
  <c r="J30" i="8"/>
  <c r="I30" i="8"/>
  <c r="H30" i="8"/>
  <c r="G30" i="8"/>
  <c r="F38" i="8"/>
  <c r="AC37" i="8"/>
  <c r="AB37" i="8"/>
  <c r="AA37" i="8"/>
  <c r="Z37" i="8"/>
  <c r="Y37" i="8"/>
  <c r="X37" i="8"/>
  <c r="W37" i="8"/>
  <c r="V37" i="8"/>
  <c r="U37" i="8"/>
  <c r="T37" i="8"/>
  <c r="S37" i="8"/>
  <c r="R37" i="8"/>
  <c r="Q37" i="8"/>
  <c r="P37" i="8"/>
  <c r="O37" i="8"/>
  <c r="N37" i="8"/>
  <c r="M37" i="8"/>
  <c r="L37" i="8"/>
  <c r="K37" i="8"/>
  <c r="J37" i="8"/>
  <c r="I37" i="8"/>
  <c r="H37" i="8"/>
  <c r="G37" i="8"/>
  <c r="F36" i="8"/>
  <c r="F32" i="8"/>
  <c r="F31" i="8"/>
  <c r="F30" i="8"/>
  <c r="M27" i="5"/>
  <c r="H34" i="8" l="1"/>
  <c r="X34" i="8"/>
  <c r="AD36" i="8"/>
  <c r="AD39" i="8"/>
  <c r="AD41" i="8"/>
  <c r="AD42" i="8"/>
  <c r="AD43" i="8"/>
  <c r="AD44" i="8"/>
  <c r="AD40" i="8"/>
  <c r="AD38" i="8"/>
  <c r="AD37" i="8"/>
  <c r="AD30" i="8"/>
  <c r="AD31" i="8"/>
  <c r="AD32" i="8"/>
  <c r="G34" i="8"/>
  <c r="AB34" i="8"/>
  <c r="I34" i="8"/>
  <c r="L34" i="8"/>
  <c r="P34" i="8"/>
  <c r="M34" i="8"/>
  <c r="S34" i="8"/>
  <c r="O34" i="8"/>
  <c r="T34" i="8"/>
  <c r="U34" i="8"/>
  <c r="Y34" i="8"/>
  <c r="AA34" i="8"/>
  <c r="Q34" i="8"/>
  <c r="AC34" i="8"/>
  <c r="F34" i="8"/>
  <c r="R34" i="8"/>
  <c r="J34" i="8"/>
  <c r="V34" i="8"/>
  <c r="K34" i="8"/>
  <c r="W34" i="8"/>
  <c r="N34" i="8"/>
  <c r="C10" i="9"/>
  <c r="C46" i="9"/>
  <c r="E44" i="9"/>
  <c r="E43" i="9"/>
  <c r="E42" i="9"/>
  <c r="E41" i="9"/>
  <c r="E40" i="9"/>
  <c r="E39" i="9"/>
  <c r="C23" i="9"/>
  <c r="AD34" i="8" l="1"/>
  <c r="Y27" i="8"/>
  <c r="M27" i="8"/>
  <c r="X27" i="8"/>
  <c r="L27" i="8"/>
  <c r="W27" i="8"/>
  <c r="K27" i="8"/>
  <c r="V27" i="8"/>
  <c r="J27" i="8"/>
  <c r="U27" i="8"/>
  <c r="I27" i="8"/>
  <c r="S27" i="8"/>
  <c r="T27" i="8"/>
  <c r="H27" i="8"/>
  <c r="G27" i="8"/>
  <c r="R27" i="8"/>
  <c r="F27" i="8"/>
  <c r="AC27" i="8"/>
  <c r="Q27" i="8"/>
  <c r="AB27" i="8"/>
  <c r="P27" i="8"/>
  <c r="Z27" i="8"/>
  <c r="N27" i="8"/>
  <c r="AA27" i="8"/>
  <c r="O27" i="8"/>
  <c r="E46" i="9"/>
  <c r="E47" i="9" s="1"/>
  <c r="AD27" i="8" l="1"/>
  <c r="AB35" i="8"/>
  <c r="P35" i="8"/>
  <c r="AA35" i="8"/>
  <c r="O35" i="8"/>
  <c r="Z35" i="8"/>
  <c r="N35" i="8"/>
  <c r="Y35" i="8"/>
  <c r="M35" i="8"/>
  <c r="X35" i="8"/>
  <c r="L35" i="8"/>
  <c r="W35" i="8"/>
  <c r="K35" i="8"/>
  <c r="V35" i="8"/>
  <c r="J35" i="8"/>
  <c r="U35" i="8"/>
  <c r="I35" i="8"/>
  <c r="T35" i="8"/>
  <c r="H35" i="8"/>
  <c r="S35" i="8"/>
  <c r="G35" i="8"/>
  <c r="Q35" i="8"/>
  <c r="R35" i="8"/>
  <c r="AC35" i="8"/>
  <c r="F35" i="8"/>
  <c r="AC36" i="6"/>
  <c r="AB36" i="6"/>
  <c r="AA36" i="6"/>
  <c r="Z36" i="6"/>
  <c r="Y36" i="6"/>
  <c r="X36" i="6"/>
  <c r="W36" i="6"/>
  <c r="V36" i="6"/>
  <c r="U36" i="6"/>
  <c r="T36" i="6"/>
  <c r="S36" i="6"/>
  <c r="R36" i="6"/>
  <c r="N36" i="6"/>
  <c r="M36" i="6"/>
  <c r="L36" i="6"/>
  <c r="K36" i="6"/>
  <c r="J36" i="6"/>
  <c r="I36" i="6"/>
  <c r="H36" i="6"/>
  <c r="G36" i="6"/>
  <c r="F36" i="6"/>
  <c r="E36" i="6"/>
  <c r="D36" i="6"/>
  <c r="AC35" i="6"/>
  <c r="AB35" i="6"/>
  <c r="AA35" i="6"/>
  <c r="Z35" i="6"/>
  <c r="Y35" i="6"/>
  <c r="X35" i="6"/>
  <c r="W35" i="6"/>
  <c r="V35" i="6"/>
  <c r="U35" i="6"/>
  <c r="T35" i="6"/>
  <c r="S35" i="6"/>
  <c r="R35" i="6"/>
  <c r="N35" i="6"/>
  <c r="M35" i="6"/>
  <c r="L35" i="6"/>
  <c r="K35" i="6"/>
  <c r="J35" i="6"/>
  <c r="I35" i="6"/>
  <c r="H35" i="6"/>
  <c r="G35" i="6"/>
  <c r="F35" i="6"/>
  <c r="E35" i="6"/>
  <c r="D35" i="6"/>
  <c r="AC34" i="6"/>
  <c r="AB34" i="6"/>
  <c r="AA34" i="6"/>
  <c r="Z34" i="6"/>
  <c r="Y34" i="6"/>
  <c r="X34" i="6"/>
  <c r="W34" i="6"/>
  <c r="V34" i="6"/>
  <c r="U34" i="6"/>
  <c r="T34" i="6"/>
  <c r="S34" i="6"/>
  <c r="R34" i="6"/>
  <c r="N34" i="6"/>
  <c r="M34" i="6"/>
  <c r="L34" i="6"/>
  <c r="K34" i="6"/>
  <c r="J34" i="6"/>
  <c r="I34" i="6"/>
  <c r="H34" i="6"/>
  <c r="G34" i="6"/>
  <c r="F34" i="6"/>
  <c r="E34" i="6"/>
  <c r="D34" i="6"/>
  <c r="AC33" i="6"/>
  <c r="AB33" i="6"/>
  <c r="AA33" i="6"/>
  <c r="Z33" i="6"/>
  <c r="Y33" i="6"/>
  <c r="X33" i="6"/>
  <c r="W33" i="6"/>
  <c r="V33" i="6"/>
  <c r="U33" i="6"/>
  <c r="T33" i="6"/>
  <c r="S33" i="6"/>
  <c r="R33" i="6"/>
  <c r="N33" i="6"/>
  <c r="M33" i="6"/>
  <c r="L33" i="6"/>
  <c r="K33" i="6"/>
  <c r="J33" i="6"/>
  <c r="I33" i="6"/>
  <c r="H33" i="6"/>
  <c r="G33" i="6"/>
  <c r="F33" i="6"/>
  <c r="E33" i="6"/>
  <c r="D33" i="6"/>
  <c r="C36" i="6"/>
  <c r="C35" i="6"/>
  <c r="C34" i="6"/>
  <c r="C33" i="6"/>
  <c r="AC32" i="6"/>
  <c r="AB32" i="6"/>
  <c r="AA32" i="6"/>
  <c r="Z32" i="6"/>
  <c r="Y32" i="6"/>
  <c r="X32" i="6"/>
  <c r="W32" i="6"/>
  <c r="V32" i="6"/>
  <c r="U32" i="6"/>
  <c r="T32" i="6"/>
  <c r="S32" i="6"/>
  <c r="R32" i="6"/>
  <c r="N32" i="6"/>
  <c r="M32" i="6"/>
  <c r="L32" i="6"/>
  <c r="K32" i="6"/>
  <c r="J32" i="6"/>
  <c r="I32" i="6"/>
  <c r="H32" i="6"/>
  <c r="G32" i="6"/>
  <c r="F32" i="6"/>
  <c r="E32" i="6"/>
  <c r="D32" i="6"/>
  <c r="C32" i="6"/>
  <c r="Q7" i="8"/>
  <c r="P7" i="8"/>
  <c r="O7" i="8"/>
  <c r="N7" i="8"/>
  <c r="M7" i="8"/>
  <c r="L7" i="8"/>
  <c r="K7" i="8"/>
  <c r="J7" i="8"/>
  <c r="I7" i="8"/>
  <c r="H7" i="8"/>
  <c r="G7" i="8"/>
  <c r="F7" i="8"/>
  <c r="T37" i="6" l="1"/>
  <c r="T24" i="8" s="1"/>
  <c r="AC37" i="6"/>
  <c r="AC24" i="8" s="1"/>
  <c r="F37" i="6"/>
  <c r="I24" i="8" s="1"/>
  <c r="O32" i="6"/>
  <c r="P32" i="6"/>
  <c r="AE32" i="6"/>
  <c r="AD32" i="6"/>
  <c r="AD35" i="8"/>
  <c r="R37" i="6"/>
  <c r="R24" i="8" s="1"/>
  <c r="P33" i="6"/>
  <c r="O33" i="6"/>
  <c r="AE36" i="6"/>
  <c r="AD36" i="6"/>
  <c r="P34" i="6"/>
  <c r="O34" i="6"/>
  <c r="AE35" i="6"/>
  <c r="AD35" i="6"/>
  <c r="P35" i="6"/>
  <c r="O35" i="6"/>
  <c r="AE34" i="6"/>
  <c r="AD34" i="6"/>
  <c r="P36" i="6"/>
  <c r="O36" i="6"/>
  <c r="AE33" i="6"/>
  <c r="AD33" i="6"/>
  <c r="V37" i="6"/>
  <c r="V24" i="8" s="1"/>
  <c r="M37" i="6"/>
  <c r="P24" i="8" s="1"/>
  <c r="AB37" i="6"/>
  <c r="AB24" i="8" s="1"/>
  <c r="W37" i="6"/>
  <c r="W24" i="8" s="1"/>
  <c r="H37" i="6"/>
  <c r="K24" i="8" s="1"/>
  <c r="N37" i="6"/>
  <c r="Q24" i="8" s="1"/>
  <c r="I37" i="6"/>
  <c r="L24" i="8" s="1"/>
  <c r="X37" i="6"/>
  <c r="X24" i="8" s="1"/>
  <c r="L37" i="6"/>
  <c r="O24" i="8" s="1"/>
  <c r="D37" i="6"/>
  <c r="G24" i="8" s="1"/>
  <c r="S37" i="6"/>
  <c r="S24" i="8" s="1"/>
  <c r="J37" i="6"/>
  <c r="M24" i="8" s="1"/>
  <c r="AA37" i="6"/>
  <c r="AA24" i="8" s="1"/>
  <c r="E37" i="6"/>
  <c r="H24" i="8" s="1"/>
  <c r="U37" i="6"/>
  <c r="U24" i="8" s="1"/>
  <c r="G37" i="6"/>
  <c r="J24" i="8" s="1"/>
  <c r="Y37" i="6"/>
  <c r="Y24" i="8" s="1"/>
  <c r="K37" i="6"/>
  <c r="N24" i="8" s="1"/>
  <c r="Z37" i="6"/>
  <c r="Z24" i="8" s="1"/>
  <c r="C37" i="6"/>
  <c r="F24" i="8" s="1"/>
  <c r="AC28" i="6"/>
  <c r="AB28" i="6"/>
  <c r="AA28" i="6"/>
  <c r="Z28" i="6"/>
  <c r="Y28" i="6"/>
  <c r="X28" i="6"/>
  <c r="W28" i="6"/>
  <c r="V28" i="6"/>
  <c r="U28" i="6"/>
  <c r="T28" i="6"/>
  <c r="S28" i="6"/>
  <c r="R28" i="6"/>
  <c r="N28" i="6"/>
  <c r="M28" i="6"/>
  <c r="L28" i="6"/>
  <c r="K28" i="6"/>
  <c r="J28" i="6"/>
  <c r="I28" i="6"/>
  <c r="H28" i="6"/>
  <c r="G28" i="6"/>
  <c r="F28" i="6"/>
  <c r="E28" i="6"/>
  <c r="D28" i="6"/>
  <c r="AC27" i="6"/>
  <c r="AB27" i="6"/>
  <c r="AA27" i="6"/>
  <c r="Z27" i="6"/>
  <c r="Y27" i="6"/>
  <c r="X27" i="6"/>
  <c r="W27" i="6"/>
  <c r="V27" i="6"/>
  <c r="U27" i="6"/>
  <c r="T27" i="6"/>
  <c r="S27" i="6"/>
  <c r="R27" i="6"/>
  <c r="N27" i="6"/>
  <c r="M27" i="6"/>
  <c r="L27" i="6"/>
  <c r="K27" i="6"/>
  <c r="J27" i="6"/>
  <c r="I27" i="6"/>
  <c r="H27" i="6"/>
  <c r="G27" i="6"/>
  <c r="F27" i="6"/>
  <c r="E27" i="6"/>
  <c r="D27" i="6"/>
  <c r="C28" i="6"/>
  <c r="C27" i="6"/>
  <c r="AC26" i="6"/>
  <c r="AB26" i="6"/>
  <c r="AA26" i="6"/>
  <c r="Z26" i="6"/>
  <c r="Y26" i="6"/>
  <c r="X26" i="6"/>
  <c r="W26" i="6"/>
  <c r="V26" i="6"/>
  <c r="U26" i="6"/>
  <c r="T26" i="6"/>
  <c r="S26" i="6"/>
  <c r="R26" i="6"/>
  <c r="N26" i="6"/>
  <c r="M26" i="6"/>
  <c r="L26" i="6"/>
  <c r="K26" i="6"/>
  <c r="J26" i="6"/>
  <c r="I26" i="6"/>
  <c r="H26" i="6"/>
  <c r="G26" i="6"/>
  <c r="F26" i="6"/>
  <c r="E26" i="6"/>
  <c r="D26" i="6"/>
  <c r="C26" i="6"/>
  <c r="AC25" i="6"/>
  <c r="AB25" i="6"/>
  <c r="AA25" i="6"/>
  <c r="Z25" i="6"/>
  <c r="Y25" i="6"/>
  <c r="X25" i="6"/>
  <c r="W25" i="6"/>
  <c r="V25" i="6"/>
  <c r="U25" i="6"/>
  <c r="T25" i="6"/>
  <c r="S25" i="6"/>
  <c r="R25" i="6"/>
  <c r="N25" i="6"/>
  <c r="M25" i="6"/>
  <c r="L25" i="6"/>
  <c r="K25" i="6"/>
  <c r="J25" i="6"/>
  <c r="I25" i="6"/>
  <c r="H25" i="6"/>
  <c r="G25" i="6"/>
  <c r="F25" i="6"/>
  <c r="E25" i="6"/>
  <c r="D25" i="6"/>
  <c r="C25" i="6"/>
  <c r="AC24" i="6"/>
  <c r="AC29" i="6" s="1"/>
  <c r="AC12" i="8" s="1"/>
  <c r="AB24" i="6"/>
  <c r="AA24" i="6"/>
  <c r="Z24" i="6"/>
  <c r="Y24" i="6"/>
  <c r="X24" i="6"/>
  <c r="W24" i="6"/>
  <c r="V24" i="6"/>
  <c r="U24" i="6"/>
  <c r="T24" i="6"/>
  <c r="S24" i="6"/>
  <c r="R24" i="6"/>
  <c r="N24" i="6"/>
  <c r="M24" i="6"/>
  <c r="L24" i="6"/>
  <c r="K24" i="6"/>
  <c r="J24" i="6"/>
  <c r="I24" i="6"/>
  <c r="H24" i="6"/>
  <c r="G24" i="6"/>
  <c r="F24" i="6"/>
  <c r="E24" i="6"/>
  <c r="D24" i="6"/>
  <c r="C24" i="6"/>
  <c r="AD37" i="6" l="1"/>
  <c r="G29" i="6"/>
  <c r="J12" i="8" s="1"/>
  <c r="J14" i="8" s="1"/>
  <c r="J18" i="8" s="1"/>
  <c r="N29" i="6"/>
  <c r="Q12" i="8" s="1"/>
  <c r="Q14" i="8" s="1"/>
  <c r="Q18" i="8" s="1"/>
  <c r="AD28" i="6"/>
  <c r="AE28" i="6"/>
  <c r="AE27" i="6"/>
  <c r="AD27" i="6"/>
  <c r="AE26" i="6"/>
  <c r="AD26" i="6"/>
  <c r="AE25" i="6"/>
  <c r="AD25" i="6"/>
  <c r="P25" i="6"/>
  <c r="O25" i="6"/>
  <c r="AE37" i="6"/>
  <c r="O24" i="6"/>
  <c r="P24" i="6"/>
  <c r="AD24" i="6"/>
  <c r="AE24" i="6"/>
  <c r="AD24" i="8"/>
  <c r="P37" i="6"/>
  <c r="P28" i="6"/>
  <c r="O28" i="6"/>
  <c r="O37" i="6"/>
  <c r="P27" i="6"/>
  <c r="O27" i="6"/>
  <c r="P26" i="6"/>
  <c r="O26" i="6"/>
  <c r="D29" i="6"/>
  <c r="G12" i="8" s="1"/>
  <c r="U29" i="6"/>
  <c r="U12" i="8" s="1"/>
  <c r="AC14" i="8"/>
  <c r="AC18" i="8" s="1"/>
  <c r="V29" i="6"/>
  <c r="V12" i="8" s="1"/>
  <c r="L29" i="6"/>
  <c r="O12" i="8" s="1"/>
  <c r="AA29" i="6"/>
  <c r="AA12" i="8" s="1"/>
  <c r="H29" i="6"/>
  <c r="K12" i="8" s="1"/>
  <c r="E29" i="6"/>
  <c r="H12" i="8" s="1"/>
  <c r="J29" i="6"/>
  <c r="M12" i="8" s="1"/>
  <c r="Y29" i="6"/>
  <c r="Y12" i="8" s="1"/>
  <c r="I29" i="6"/>
  <c r="L12" i="8" s="1"/>
  <c r="C29" i="6"/>
  <c r="F12" i="8" s="1"/>
  <c r="F14" i="8" s="1"/>
  <c r="S29" i="6"/>
  <c r="S12" i="8" s="1"/>
  <c r="X29" i="6"/>
  <c r="X12" i="8" s="1"/>
  <c r="F29" i="6"/>
  <c r="I12" i="8" s="1"/>
  <c r="W29" i="6"/>
  <c r="W12" i="8" s="1"/>
  <c r="M29" i="6"/>
  <c r="P12" i="8" s="1"/>
  <c r="T29" i="6"/>
  <c r="T12" i="8" s="1"/>
  <c r="AB29" i="6"/>
  <c r="AB12" i="8" s="1"/>
  <c r="R29" i="6"/>
  <c r="R12" i="8" s="1"/>
  <c r="K29" i="6"/>
  <c r="N12" i="8" s="1"/>
  <c r="Z29" i="6"/>
  <c r="Z12" i="8" s="1"/>
  <c r="AD29" i="6" l="1"/>
  <c r="AE29" i="6"/>
  <c r="AD12" i="8"/>
  <c r="U14" i="8"/>
  <c r="U25" i="8" s="1"/>
  <c r="U22" i="8" s="1"/>
  <c r="G14" i="8"/>
  <c r="G25" i="8" s="1"/>
  <c r="G22" i="8" s="1"/>
  <c r="P29" i="6"/>
  <c r="O29" i="6"/>
  <c r="J25" i="8"/>
  <c r="J22" i="8" s="1"/>
  <c r="AC25" i="8"/>
  <c r="AC22" i="8" s="1"/>
  <c r="H14" i="8"/>
  <c r="H18" i="8" s="1"/>
  <c r="P14" i="8"/>
  <c r="P18" i="8" s="1"/>
  <c r="AB14" i="8"/>
  <c r="AB18" i="8" s="1"/>
  <c r="X14" i="8"/>
  <c r="X18" i="8" s="1"/>
  <c r="M14" i="8"/>
  <c r="M18" i="8" s="1"/>
  <c r="R14" i="8"/>
  <c r="R18" i="8" s="1"/>
  <c r="O14" i="8"/>
  <c r="O18" i="8" s="1"/>
  <c r="Y14" i="8"/>
  <c r="Y18" i="8" s="1"/>
  <c r="V14" i="8"/>
  <c r="V18" i="8" s="1"/>
  <c r="Z14" i="8"/>
  <c r="Z18" i="8" s="1"/>
  <c r="T14" i="8"/>
  <c r="T18" i="8" s="1"/>
  <c r="W14" i="8"/>
  <c r="W18" i="8" s="1"/>
  <c r="I14" i="8"/>
  <c r="I18" i="8" s="1"/>
  <c r="S14" i="8"/>
  <c r="S18" i="8" s="1"/>
  <c r="L14" i="8"/>
  <c r="L18" i="8" s="1"/>
  <c r="Q25" i="8"/>
  <c r="Q22" i="8" s="1"/>
  <c r="N14" i="8"/>
  <c r="N18" i="8" s="1"/>
  <c r="K14" i="8"/>
  <c r="K18" i="8" s="1"/>
  <c r="AA14" i="8"/>
  <c r="AA18" i="8" s="1"/>
  <c r="AB32" i="5"/>
  <c r="AA32" i="5"/>
  <c r="Z32" i="5"/>
  <c r="Y32" i="5"/>
  <c r="X32" i="5"/>
  <c r="W32" i="5"/>
  <c r="V32" i="5"/>
  <c r="U32" i="5"/>
  <c r="T32" i="5"/>
  <c r="S32" i="5"/>
  <c r="R32" i="5"/>
  <c r="Q32" i="5"/>
  <c r="P32" i="5"/>
  <c r="O32" i="5"/>
  <c r="N32" i="5"/>
  <c r="M32" i="5"/>
  <c r="L32" i="5"/>
  <c r="K32" i="5"/>
  <c r="J32" i="5"/>
  <c r="I32" i="5"/>
  <c r="H32" i="5"/>
  <c r="G32" i="5"/>
  <c r="F32" i="5"/>
  <c r="AB31" i="5"/>
  <c r="AA31" i="5"/>
  <c r="Z31" i="5"/>
  <c r="Y31" i="5"/>
  <c r="X31" i="5"/>
  <c r="W31" i="5"/>
  <c r="V31" i="5"/>
  <c r="U31" i="5"/>
  <c r="T31" i="5"/>
  <c r="S31" i="5"/>
  <c r="R31" i="5"/>
  <c r="Q31" i="5"/>
  <c r="P31" i="5"/>
  <c r="O31" i="5"/>
  <c r="N31" i="5"/>
  <c r="M31" i="5"/>
  <c r="L31" i="5"/>
  <c r="K31" i="5"/>
  <c r="J31" i="5"/>
  <c r="I31" i="5"/>
  <c r="H31" i="5"/>
  <c r="G31" i="5"/>
  <c r="F31" i="5"/>
  <c r="AB30" i="5"/>
  <c r="AA30" i="5"/>
  <c r="Z30" i="5"/>
  <c r="Y30" i="5"/>
  <c r="X30" i="5"/>
  <c r="W30" i="5"/>
  <c r="V30" i="5"/>
  <c r="U30" i="5"/>
  <c r="T30" i="5"/>
  <c r="S30" i="5"/>
  <c r="R30" i="5"/>
  <c r="Q30" i="5"/>
  <c r="P30" i="5"/>
  <c r="O30" i="5"/>
  <c r="N30" i="5"/>
  <c r="M30" i="5"/>
  <c r="L30" i="5"/>
  <c r="K30" i="5"/>
  <c r="J30" i="5"/>
  <c r="I30" i="5"/>
  <c r="H30" i="5"/>
  <c r="G30" i="5"/>
  <c r="F30" i="5"/>
  <c r="AB29" i="5"/>
  <c r="AA29" i="5"/>
  <c r="Z29" i="5"/>
  <c r="Y29" i="5"/>
  <c r="X29" i="5"/>
  <c r="W29" i="5"/>
  <c r="V29" i="5"/>
  <c r="U29" i="5"/>
  <c r="T29" i="5"/>
  <c r="S29" i="5"/>
  <c r="R29" i="5"/>
  <c r="Q29" i="5"/>
  <c r="P29" i="5"/>
  <c r="O29" i="5"/>
  <c r="N29" i="5"/>
  <c r="M29" i="5"/>
  <c r="L29" i="5"/>
  <c r="K29" i="5"/>
  <c r="J29" i="5"/>
  <c r="I29" i="5"/>
  <c r="H29" i="5"/>
  <c r="G29" i="5"/>
  <c r="F29" i="5"/>
  <c r="AB28" i="5"/>
  <c r="AA28" i="5"/>
  <c r="Z28" i="5"/>
  <c r="Y28" i="5"/>
  <c r="X28" i="5"/>
  <c r="W28" i="5"/>
  <c r="V28" i="5"/>
  <c r="U28" i="5"/>
  <c r="T28" i="5"/>
  <c r="S28" i="5"/>
  <c r="R28" i="5"/>
  <c r="Q28" i="5"/>
  <c r="P28" i="5"/>
  <c r="O28" i="5"/>
  <c r="N28" i="5"/>
  <c r="M28" i="5"/>
  <c r="L28" i="5"/>
  <c r="K28" i="5"/>
  <c r="J28" i="5"/>
  <c r="I28" i="5"/>
  <c r="H28" i="5"/>
  <c r="G28" i="5"/>
  <c r="F28" i="5"/>
  <c r="AB27" i="5"/>
  <c r="AA27" i="5"/>
  <c r="Z27" i="5"/>
  <c r="Y27" i="5"/>
  <c r="X27" i="5"/>
  <c r="W27" i="5"/>
  <c r="V27" i="5"/>
  <c r="U27" i="5"/>
  <c r="T27" i="5"/>
  <c r="S27" i="5"/>
  <c r="R27" i="5"/>
  <c r="Q27" i="5"/>
  <c r="P27" i="5"/>
  <c r="O27" i="5"/>
  <c r="N27" i="5"/>
  <c r="L27" i="5"/>
  <c r="K27" i="5"/>
  <c r="J27" i="5"/>
  <c r="I27" i="5"/>
  <c r="H27" i="5"/>
  <c r="G27" i="5"/>
  <c r="F27" i="5"/>
  <c r="AB26" i="5"/>
  <c r="AA26" i="5"/>
  <c r="Z26" i="5"/>
  <c r="Y26" i="5"/>
  <c r="X26" i="5"/>
  <c r="W26" i="5"/>
  <c r="V26" i="5"/>
  <c r="U26" i="5"/>
  <c r="T26" i="5"/>
  <c r="S26" i="5"/>
  <c r="R26" i="5"/>
  <c r="Q26" i="5"/>
  <c r="P26" i="5"/>
  <c r="O26" i="5"/>
  <c r="N26" i="5"/>
  <c r="M26" i="5"/>
  <c r="L26" i="5"/>
  <c r="K26" i="5"/>
  <c r="J26" i="5"/>
  <c r="I26" i="5"/>
  <c r="H26" i="5"/>
  <c r="G26" i="5"/>
  <c r="F26" i="5"/>
  <c r="AB25" i="5"/>
  <c r="AA25" i="5"/>
  <c r="Z25" i="5"/>
  <c r="Y25" i="5"/>
  <c r="X25" i="5"/>
  <c r="W25" i="5"/>
  <c r="V25" i="5"/>
  <c r="U25" i="5"/>
  <c r="T25" i="5"/>
  <c r="S25" i="5"/>
  <c r="R25" i="5"/>
  <c r="Q25" i="5"/>
  <c r="P25" i="5"/>
  <c r="O25" i="5"/>
  <c r="N25" i="5"/>
  <c r="M25" i="5"/>
  <c r="L25" i="5"/>
  <c r="K25" i="5"/>
  <c r="J25" i="5"/>
  <c r="I25" i="5"/>
  <c r="H25" i="5"/>
  <c r="G25" i="5"/>
  <c r="F25" i="5"/>
  <c r="E32" i="5"/>
  <c r="E31" i="5"/>
  <c r="E30" i="5"/>
  <c r="E29" i="5"/>
  <c r="E28" i="5"/>
  <c r="E27" i="5"/>
  <c r="E26" i="5"/>
  <c r="E25" i="5"/>
  <c r="D31" i="5"/>
  <c r="D30" i="5"/>
  <c r="D27" i="5"/>
  <c r="D26" i="5"/>
  <c r="D25" i="5"/>
  <c r="D29" i="5"/>
  <c r="D28" i="5"/>
  <c r="E33" i="5" l="1"/>
  <c r="F33" i="5" s="1"/>
  <c r="G33" i="5" s="1"/>
  <c r="H33" i="5" s="1"/>
  <c r="I33" i="5" s="1"/>
  <c r="J33" i="5" s="1"/>
  <c r="K33" i="5" s="1"/>
  <c r="L33" i="5" s="1"/>
  <c r="M33" i="5" s="1"/>
  <c r="N33" i="5" s="1"/>
  <c r="O33" i="5" s="1"/>
  <c r="P33" i="5" s="1"/>
  <c r="Q33" i="5" s="1"/>
  <c r="R33" i="5" s="1"/>
  <c r="S33" i="5" s="1"/>
  <c r="T33" i="5" s="1"/>
  <c r="U33" i="5" s="1"/>
  <c r="V33" i="5" s="1"/>
  <c r="W33" i="5" s="1"/>
  <c r="X33" i="5" s="1"/>
  <c r="Y33" i="5" s="1"/>
  <c r="Z33" i="5" s="1"/>
  <c r="AA33" i="5" s="1"/>
  <c r="AB33" i="5" s="1"/>
  <c r="U18" i="8"/>
  <c r="G18" i="8"/>
  <c r="AD14" i="8"/>
  <c r="F18" i="8"/>
  <c r="J46" i="8"/>
  <c r="G46" i="8"/>
  <c r="AC46" i="8"/>
  <c r="Q46" i="8"/>
  <c r="U46" i="8"/>
  <c r="F25" i="8"/>
  <c r="F22" i="8" s="1"/>
  <c r="W25" i="8"/>
  <c r="W22" i="8" s="1"/>
  <c r="R25" i="8"/>
  <c r="R22" i="8" s="1"/>
  <c r="R46" i="8" s="1"/>
  <c r="AA25" i="8"/>
  <c r="AA22" i="8" s="1"/>
  <c r="P25" i="8"/>
  <c r="P22" i="8" s="1"/>
  <c r="P46" i="8" s="1"/>
  <c r="N25" i="8"/>
  <c r="N22" i="8" s="1"/>
  <c r="Y25" i="8"/>
  <c r="Y22" i="8" s="1"/>
  <c r="H25" i="8"/>
  <c r="H22" i="8" s="1"/>
  <c r="O25" i="8"/>
  <c r="O22" i="8" s="1"/>
  <c r="I25" i="8"/>
  <c r="I22" i="8" s="1"/>
  <c r="S25" i="8"/>
  <c r="S22" i="8" s="1"/>
  <c r="T25" i="8"/>
  <c r="T22" i="8" s="1"/>
  <c r="M25" i="8"/>
  <c r="M22" i="8" s="1"/>
  <c r="L25" i="8"/>
  <c r="L22" i="8" s="1"/>
  <c r="Z25" i="8"/>
  <c r="Z22" i="8" s="1"/>
  <c r="X25" i="8"/>
  <c r="X22" i="8" s="1"/>
  <c r="V25" i="8"/>
  <c r="V22" i="8" s="1"/>
  <c r="AB25" i="8"/>
  <c r="AB22" i="8" s="1"/>
  <c r="K25" i="8"/>
  <c r="K22" i="8" s="1"/>
  <c r="E35" i="5"/>
  <c r="F29" i="8" l="1"/>
  <c r="AD22" i="8"/>
  <c r="AD25" i="8"/>
  <c r="X46" i="8"/>
  <c r="L46" i="8"/>
  <c r="I46" i="8"/>
  <c r="AA46" i="8"/>
  <c r="T46" i="8"/>
  <c r="W46" i="8"/>
  <c r="H46" i="8"/>
  <c r="K46" i="8"/>
  <c r="Y46" i="8"/>
  <c r="Z46" i="8"/>
  <c r="AB46" i="8"/>
  <c r="N46" i="8"/>
  <c r="M46" i="8"/>
  <c r="S46" i="8"/>
  <c r="O46" i="8"/>
  <c r="V46" i="8"/>
  <c r="G29" i="8"/>
  <c r="F28" i="8"/>
  <c r="F46" i="8" l="1"/>
  <c r="AD46" i="8" s="1"/>
  <c r="H19" i="5"/>
  <c r="G35" i="5"/>
  <c r="H29" i="8" s="1"/>
  <c r="G28" i="8"/>
  <c r="G50" i="8" s="1"/>
  <c r="G54" i="8" s="1"/>
  <c r="C55" i="2"/>
  <c r="G39" i="2"/>
  <c r="G55" i="2"/>
  <c r="H41" i="2"/>
  <c r="H23" i="2"/>
  <c r="G21" i="2"/>
  <c r="F21" i="2"/>
  <c r="I39" i="2"/>
  <c r="F39" i="2"/>
  <c r="E39" i="2"/>
  <c r="F50" i="8" l="1"/>
  <c r="F54" i="8" s="1"/>
  <c r="I19" i="5"/>
  <c r="H35" i="5"/>
  <c r="I29" i="8" s="1"/>
  <c r="H28" i="8"/>
  <c r="H50" i="8" s="1"/>
  <c r="H54" i="8" s="1"/>
  <c r="G56" i="2"/>
  <c r="C61" i="2" s="1"/>
  <c r="H39" i="2"/>
  <c r="J19" i="5" l="1"/>
  <c r="I35" i="5"/>
  <c r="J29" i="8" s="1"/>
  <c r="I28" i="8"/>
  <c r="I50" i="8" s="1"/>
  <c r="I54" i="8" s="1"/>
  <c r="E21" i="2"/>
  <c r="I55" i="2"/>
  <c r="F55" i="2"/>
  <c r="E55" i="2"/>
  <c r="C39" i="2"/>
  <c r="C21" i="2"/>
  <c r="E56" i="2" l="1"/>
  <c r="E52" i="8"/>
  <c r="AD52" i="8" s="1"/>
  <c r="F56" i="2"/>
  <c r="C60" i="2" s="1"/>
  <c r="K19" i="5"/>
  <c r="J35" i="5"/>
  <c r="K29" i="8" s="1"/>
  <c r="J28" i="8"/>
  <c r="J50" i="8" s="1"/>
  <c r="J54" i="8" s="1"/>
  <c r="C56" i="2"/>
  <c r="H21" i="2"/>
  <c r="H55" i="2"/>
  <c r="C59" i="2" l="1"/>
  <c r="AC51" i="8"/>
  <c r="AB51" i="8"/>
  <c r="AA51" i="8"/>
  <c r="Z51" i="8"/>
  <c r="Y51" i="8"/>
  <c r="X51" i="8"/>
  <c r="W51" i="8"/>
  <c r="V51" i="8"/>
  <c r="U51" i="8"/>
  <c r="T51" i="8"/>
  <c r="S51" i="8"/>
  <c r="R51" i="8"/>
  <c r="D48" i="2"/>
  <c r="D37" i="2"/>
  <c r="E54" i="8"/>
  <c r="D51" i="2"/>
  <c r="D24" i="2"/>
  <c r="D35" i="2"/>
  <c r="D16" i="8"/>
  <c r="C58" i="2"/>
  <c r="D50" i="2"/>
  <c r="L19" i="5"/>
  <c r="K35" i="5"/>
  <c r="L29" i="8" s="1"/>
  <c r="K28" i="8"/>
  <c r="K50" i="8" s="1"/>
  <c r="K54" i="8" s="1"/>
  <c r="D49" i="2"/>
  <c r="D33" i="2"/>
  <c r="H56" i="2"/>
  <c r="D52" i="2"/>
  <c r="D36" i="2"/>
  <c r="D34" i="2"/>
  <c r="D15" i="2"/>
  <c r="D26" i="2"/>
  <c r="D32" i="2"/>
  <c r="D17" i="2"/>
  <c r="D16" i="2"/>
  <c r="D29" i="2"/>
  <c r="D27" i="2"/>
  <c r="D31" i="2"/>
  <c r="D28" i="2"/>
  <c r="D25" i="2"/>
  <c r="D30" i="2"/>
  <c r="D41" i="2"/>
  <c r="D23" i="2"/>
  <c r="D47" i="2"/>
  <c r="D9" i="2"/>
  <c r="D12" i="2"/>
  <c r="D11" i="2"/>
  <c r="D14" i="2"/>
  <c r="D46" i="2"/>
  <c r="D45" i="2"/>
  <c r="D13" i="2"/>
  <c r="D44" i="2"/>
  <c r="D43" i="2"/>
  <c r="D42" i="2"/>
  <c r="D10" i="2"/>
  <c r="AD51" i="8" l="1"/>
  <c r="D61" i="2"/>
  <c r="D60" i="2"/>
  <c r="D18" i="8"/>
  <c r="D19" i="8" s="1"/>
  <c r="D55" i="8" s="1"/>
  <c r="E9" i="8" s="1"/>
  <c r="E19" i="8" s="1"/>
  <c r="E55" i="8" s="1"/>
  <c r="F9" i="8" s="1"/>
  <c r="F19" i="8" s="1"/>
  <c r="F55" i="8" s="1"/>
  <c r="G9" i="8" s="1"/>
  <c r="G19" i="8" s="1"/>
  <c r="G55" i="8" s="1"/>
  <c r="H9" i="8" s="1"/>
  <c r="H19" i="8" s="1"/>
  <c r="H55" i="8" s="1"/>
  <c r="I9" i="8" s="1"/>
  <c r="I19" i="8" s="1"/>
  <c r="I55" i="8" s="1"/>
  <c r="J9" i="8" s="1"/>
  <c r="J19" i="8" s="1"/>
  <c r="J55" i="8" s="1"/>
  <c r="K9" i="8" s="1"/>
  <c r="K19" i="8" s="1"/>
  <c r="K55" i="8" s="1"/>
  <c r="L9" i="8" s="1"/>
  <c r="L19" i="8" s="1"/>
  <c r="AD16" i="8"/>
  <c r="AD18" i="8" s="1"/>
  <c r="AD19" i="8" s="1"/>
  <c r="D59" i="2"/>
  <c r="D58" i="2"/>
  <c r="M19" i="5"/>
  <c r="L35" i="5"/>
  <c r="M29" i="8" s="1"/>
  <c r="L28" i="8"/>
  <c r="L50" i="8" s="1"/>
  <c r="L54" i="8" s="1"/>
  <c r="D55" i="2"/>
  <c r="D39" i="2"/>
  <c r="D21" i="2"/>
  <c r="D63" i="2" l="1"/>
  <c r="L55" i="8"/>
  <c r="M9" i="8" s="1"/>
  <c r="M19" i="8" s="1"/>
  <c r="N19" i="5"/>
  <c r="M35" i="5"/>
  <c r="N29" i="8" s="1"/>
  <c r="M28" i="8"/>
  <c r="M50" i="8" s="1"/>
  <c r="M54" i="8" s="1"/>
  <c r="D56" i="2"/>
  <c r="M55" i="8" l="1"/>
  <c r="N9" i="8" s="1"/>
  <c r="N19" i="8" s="1"/>
  <c r="O19" i="5"/>
  <c r="N35" i="5"/>
  <c r="O29" i="8" s="1"/>
  <c r="N28" i="8"/>
  <c r="N50" i="8" s="1"/>
  <c r="N54" i="8" s="1"/>
  <c r="N55" i="8" l="1"/>
  <c r="O9" i="8" s="1"/>
  <c r="O19" i="8" s="1"/>
  <c r="P19" i="5"/>
  <c r="O35" i="5"/>
  <c r="P29" i="8" s="1"/>
  <c r="O28" i="8"/>
  <c r="O50" i="8" s="1"/>
  <c r="O54" i="8" s="1"/>
  <c r="O55" i="8" l="1"/>
  <c r="P9" i="8" s="1"/>
  <c r="P19" i="8" s="1"/>
  <c r="Q19" i="5"/>
  <c r="P35" i="5"/>
  <c r="Q29" i="8" s="1"/>
  <c r="P28" i="8"/>
  <c r="P50" i="8" s="1"/>
  <c r="P54" i="8" s="1"/>
  <c r="P55" i="8" l="1"/>
  <c r="Q9" i="8" s="1"/>
  <c r="Q19" i="8" s="1"/>
  <c r="R19" i="5"/>
  <c r="Q35" i="5"/>
  <c r="R29" i="8" s="1"/>
  <c r="Q28" i="8"/>
  <c r="Q50" i="8" s="1"/>
  <c r="Q54" i="8" s="1"/>
  <c r="Q55" i="8" l="1"/>
  <c r="R9" i="8" s="1"/>
  <c r="R19" i="8" s="1"/>
  <c r="S19" i="5"/>
  <c r="R35" i="5"/>
  <c r="S29" i="8" s="1"/>
  <c r="R28" i="8"/>
  <c r="R50" i="8" s="1"/>
  <c r="R54" i="8" s="1"/>
  <c r="R55" i="8" l="1"/>
  <c r="S9" i="8" s="1"/>
  <c r="S19" i="8" s="1"/>
  <c r="T19" i="5"/>
  <c r="S35" i="5"/>
  <c r="T29" i="8" s="1"/>
  <c r="S28" i="8"/>
  <c r="S50" i="8" s="1"/>
  <c r="S54" i="8" s="1"/>
  <c r="S55" i="8" l="1"/>
  <c r="T9" i="8" s="1"/>
  <c r="T19" i="8" s="1"/>
  <c r="U19" i="5"/>
  <c r="T35" i="5"/>
  <c r="U29" i="8" s="1"/>
  <c r="T28" i="8"/>
  <c r="T50" i="8" s="1"/>
  <c r="T54" i="8" s="1"/>
  <c r="T55" i="8" l="1"/>
  <c r="U9" i="8" s="1"/>
  <c r="U19" i="8" s="1"/>
  <c r="V19" i="5"/>
  <c r="U35" i="5"/>
  <c r="V29" i="8" s="1"/>
  <c r="U28" i="8"/>
  <c r="U50" i="8" s="1"/>
  <c r="U54" i="8" s="1"/>
  <c r="U55" i="8" l="1"/>
  <c r="V9" i="8" s="1"/>
  <c r="V19" i="8" s="1"/>
  <c r="W19" i="5"/>
  <c r="V35" i="5"/>
  <c r="W29" i="8" s="1"/>
  <c r="V28" i="8"/>
  <c r="V50" i="8" s="1"/>
  <c r="V54" i="8" s="1"/>
  <c r="V55" i="8" l="1"/>
  <c r="W9" i="8" s="1"/>
  <c r="W19" i="8" s="1"/>
  <c r="X19" i="5"/>
  <c r="W35" i="5"/>
  <c r="X29" i="8" s="1"/>
  <c r="W28" i="8"/>
  <c r="W50" i="8" s="1"/>
  <c r="W54" i="8" s="1"/>
  <c r="W55" i="8" l="1"/>
  <c r="X9" i="8" s="1"/>
  <c r="X19" i="8" s="1"/>
  <c r="Y19" i="5"/>
  <c r="X35" i="5"/>
  <c r="Y29" i="8" s="1"/>
  <c r="X28" i="8"/>
  <c r="X50" i="8" s="1"/>
  <c r="X54" i="8" s="1"/>
  <c r="X55" i="8" l="1"/>
  <c r="Y9" i="8" s="1"/>
  <c r="Y19" i="8" s="1"/>
  <c r="Z19" i="5"/>
  <c r="Y35" i="5"/>
  <c r="Z29" i="8" s="1"/>
  <c r="Y28" i="8"/>
  <c r="Y50" i="8" s="1"/>
  <c r="Y54" i="8" s="1"/>
  <c r="Y55" i="8" l="1"/>
  <c r="Z9" i="8" s="1"/>
  <c r="Z19" i="8" s="1"/>
  <c r="AA19" i="5"/>
  <c r="Z35" i="5"/>
  <c r="AA29" i="8" s="1"/>
  <c r="Z28" i="8"/>
  <c r="Z50" i="8" s="1"/>
  <c r="Z54" i="8" s="1"/>
  <c r="Z55" i="8" l="1"/>
  <c r="AA9" i="8" s="1"/>
  <c r="AA19" i="8" s="1"/>
  <c r="AB19" i="5"/>
  <c r="AA35" i="5"/>
  <c r="AB29" i="8" s="1"/>
  <c r="AA28" i="8"/>
  <c r="AA50" i="8" s="1"/>
  <c r="AA54" i="8" s="1"/>
  <c r="AB35" i="5" l="1"/>
  <c r="AC29" i="8" s="1"/>
  <c r="AD29" i="8"/>
  <c r="AA55" i="8"/>
  <c r="AB9" i="8" s="1"/>
  <c r="AB19" i="8" s="1"/>
  <c r="AB28" i="8"/>
  <c r="AB50" i="8" s="1"/>
  <c r="AB54" i="8" s="1"/>
  <c r="AB55" i="8" l="1"/>
  <c r="AC9" i="8" s="1"/>
  <c r="AC19" i="8" s="1"/>
  <c r="AC28" i="8"/>
  <c r="AC50" i="8" l="1"/>
  <c r="AC54" i="8" s="1"/>
  <c r="AC55" i="8" s="1"/>
  <c r="AD28" i="8"/>
  <c r="AD50" i="8" s="1"/>
  <c r="AD54" i="8" s="1"/>
  <c r="AD55" i="8" s="1"/>
  <c r="AD58"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Shivantha Udara Wijesinghe</author>
  </authors>
  <commentList>
    <comment ref="B27" authorId="0" shapeId="0" xr:uid="{586D1707-F54B-4716-A470-30BB30CF0732}">
      <text>
        <r>
          <rPr>
            <sz val="9"/>
            <color indexed="81"/>
            <rFont val="Tahoma"/>
            <family val="2"/>
          </rPr>
          <t xml:space="preserve">Item Nos under Expenses Assumptions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Asma Saleh Juma</author>
    <author>Shivantha Udara Wijesinghe</author>
  </authors>
  <commentList>
    <comment ref="C7" authorId="0" shapeId="0" xr:uid="{45A08C28-FD0F-4A2D-A6DC-1EA2A6798B91}">
      <text/>
    </comment>
    <comment ref="B9" authorId="1" shapeId="0" xr:uid="{77737DBC-6B56-4D6C-BB16-C0EF5111B2A6}">
      <text>
        <r>
          <rPr>
            <sz val="9"/>
            <color indexed="81"/>
            <rFont val="Tahoma"/>
            <charset val="1"/>
          </rPr>
          <t xml:space="preserve">Fields can be changed as required. </t>
        </r>
      </text>
    </comment>
    <comment ref="B23" authorId="1" shapeId="0" xr:uid="{596DB91E-4D67-4BBF-8BD5-5816355A1BBE}">
      <text>
        <r>
          <rPr>
            <sz val="9"/>
            <color indexed="81"/>
            <rFont val="Tahoma"/>
            <charset val="1"/>
          </rPr>
          <t xml:space="preserve">Fields can be changed as required. </t>
        </r>
      </text>
    </comment>
    <comment ref="B41" authorId="1" shapeId="0" xr:uid="{3BA2C111-0B6E-464A-A5F5-38468E15A394}">
      <text>
        <r>
          <rPr>
            <sz val="9"/>
            <color indexed="81"/>
            <rFont val="Tahoma"/>
            <charset val="1"/>
          </rPr>
          <t xml:space="preserve">Fields can be changed as required. </t>
        </r>
      </text>
    </comment>
    <comment ref="E56" authorId="1" shapeId="0" xr:uid="{22141FAC-7199-4230-9CAE-48FE60D9F351}">
      <text>
        <r>
          <rPr>
            <b/>
            <sz val="9"/>
            <color indexed="81"/>
            <rFont val="Tahoma"/>
            <family val="2"/>
          </rPr>
          <t>Maximum Loan Amount is AED 1 Million.</t>
        </r>
      </text>
    </comment>
  </commentList>
</comments>
</file>

<file path=xl/sharedStrings.xml><?xml version="1.0" encoding="utf-8"?>
<sst xmlns="http://schemas.openxmlformats.org/spreadsheetml/2006/main" count="339" uniqueCount="251">
  <si>
    <t>Starting date</t>
  </si>
  <si>
    <t>Total</t>
  </si>
  <si>
    <t>Cash on hand (beginning of month)</t>
  </si>
  <si>
    <t>CASH RECEIPTS</t>
  </si>
  <si>
    <t>TOTAL CASH RECEIPTS</t>
  </si>
  <si>
    <t>Total cash available</t>
  </si>
  <si>
    <t>CASH PAID OUT</t>
  </si>
  <si>
    <t>Repairs and maintenance</t>
  </si>
  <si>
    <t>Utilities</t>
  </si>
  <si>
    <t>SUBTOTAL</t>
  </si>
  <si>
    <t>Loan principal payment</t>
  </si>
  <si>
    <t>TOTAL CASH PAID OUT</t>
  </si>
  <si>
    <t>Cash on hand (end of month)</t>
  </si>
  <si>
    <t>MONTH - 1</t>
  </si>
  <si>
    <t>MONTH - 2</t>
  </si>
  <si>
    <t>MONTH - 3</t>
  </si>
  <si>
    <t>MONTH - 4</t>
  </si>
  <si>
    <t>MONTH - 5</t>
  </si>
  <si>
    <t>MONTH - 6</t>
  </si>
  <si>
    <t>MONTH - 7</t>
  </si>
  <si>
    <t>MONTH - 8</t>
  </si>
  <si>
    <t>MONTH - 9</t>
  </si>
  <si>
    <t>MONTH - 10</t>
  </si>
  <si>
    <t>MONTH - 11</t>
  </si>
  <si>
    <t>MONTH - 12</t>
  </si>
  <si>
    <t xml:space="preserve">Raw Materials </t>
  </si>
  <si>
    <t>Marketing &amp; Advertising</t>
  </si>
  <si>
    <t>Salaries</t>
  </si>
  <si>
    <t>Rent</t>
  </si>
  <si>
    <t>CAPITAL EXPENSES</t>
  </si>
  <si>
    <t>Machinery</t>
  </si>
  <si>
    <t>Equipment</t>
  </si>
  <si>
    <t>Vehicles</t>
  </si>
  <si>
    <t>Notes/Remarks</t>
  </si>
  <si>
    <t>Mohammed Bin Rashid Fund for SME</t>
  </si>
  <si>
    <t xml:space="preserve">Total Project Cost </t>
  </si>
  <si>
    <t xml:space="preserve">Total Project Cost Breakup </t>
  </si>
  <si>
    <t xml:space="preserve">MBRF Loan </t>
  </si>
  <si>
    <t>Repairs and Maintenance</t>
  </si>
  <si>
    <t xml:space="preserve">Printing and Stationery </t>
  </si>
  <si>
    <t xml:space="preserve">Miscellaneous Expenses </t>
  </si>
  <si>
    <t xml:space="preserve">PRE-OPERATING EXPENSES </t>
  </si>
  <si>
    <t xml:space="preserve">Fit Out Contractor </t>
  </si>
  <si>
    <t xml:space="preserve">Interiors work </t>
  </si>
  <si>
    <t xml:space="preserve">Others if any </t>
  </si>
  <si>
    <t xml:space="preserve">Furniture </t>
  </si>
  <si>
    <t>IT Infrastructure (Hardware and Software)</t>
  </si>
  <si>
    <t xml:space="preserve">POS System </t>
  </si>
  <si>
    <t xml:space="preserve">Legal Fees </t>
  </si>
  <si>
    <t xml:space="preserve">License Fees </t>
  </si>
  <si>
    <t xml:space="preserve">Pre-Opex Staff Salaries </t>
  </si>
  <si>
    <t xml:space="preserve">Pre-Opex Marketing and Advertising </t>
  </si>
  <si>
    <t xml:space="preserve">Pre-Opex Rent </t>
  </si>
  <si>
    <t xml:space="preserve">Pre-Opex Utilities </t>
  </si>
  <si>
    <t>Domain Fees</t>
  </si>
  <si>
    <t>Hosting Fees (Website/App + Server)</t>
  </si>
  <si>
    <t xml:space="preserve">Staff Training </t>
  </si>
  <si>
    <t xml:space="preserve">Staff Recruitment (Legal + Insurance) </t>
  </si>
  <si>
    <t xml:space="preserve">Premise/ Office Insurance </t>
  </si>
  <si>
    <t>Accounting Fees</t>
  </si>
  <si>
    <t>IOS and Playstore Regitration Charges</t>
  </si>
  <si>
    <t>Payment gateway set up fees</t>
  </si>
  <si>
    <t xml:space="preserve">Website and Application Maintenance Charges </t>
  </si>
  <si>
    <t xml:space="preserve">Website and App Development Costs </t>
  </si>
  <si>
    <t xml:space="preserve">Payment Gateway Maintenance </t>
  </si>
  <si>
    <t xml:space="preserve">Other IT Expenses (Antivirus/ Office Subscription, Cloud/ Server Charges etc) </t>
  </si>
  <si>
    <t>[NAME OF THE COMPANY]</t>
  </si>
  <si>
    <t>Total Capital Expenses</t>
  </si>
  <si>
    <t xml:space="preserve">Total Pre-Operating Expenses </t>
  </si>
  <si>
    <t>Total Operating Expenses</t>
  </si>
  <si>
    <t>Equity Already Contributed by the Applicant</t>
  </si>
  <si>
    <t>Equity Yet to Be Contributed by the Applicant</t>
  </si>
  <si>
    <t xml:space="preserve">% of Total Project Cost </t>
  </si>
  <si>
    <t xml:space="preserve">Staffing Plan </t>
  </si>
  <si>
    <t>Staff Count Summary</t>
  </si>
  <si>
    <t>Month 1</t>
  </si>
  <si>
    <t>Month 2</t>
  </si>
  <si>
    <t>Month 3</t>
  </si>
  <si>
    <t>Month 4</t>
  </si>
  <si>
    <t>Month 5</t>
  </si>
  <si>
    <t>Month 6</t>
  </si>
  <si>
    <t>Month 7</t>
  </si>
  <si>
    <t>Month 8</t>
  </si>
  <si>
    <t>Month 9</t>
  </si>
  <si>
    <t>Month 10</t>
  </si>
  <si>
    <t>Month 11</t>
  </si>
  <si>
    <t>Month 12</t>
  </si>
  <si>
    <t>Designation</t>
  </si>
  <si>
    <t>Head Count</t>
  </si>
  <si>
    <t>Month 13</t>
  </si>
  <si>
    <t>Month 14</t>
  </si>
  <si>
    <t>Month 15</t>
  </si>
  <si>
    <t>Month 16</t>
  </si>
  <si>
    <t>Month 17</t>
  </si>
  <si>
    <t>Month 18</t>
  </si>
  <si>
    <t>Month 19</t>
  </si>
  <si>
    <t>Month 20</t>
  </si>
  <si>
    <t>Month 21</t>
  </si>
  <si>
    <t>Month 22</t>
  </si>
  <si>
    <t>Month 23</t>
  </si>
  <si>
    <t>Month 24</t>
  </si>
  <si>
    <t>Year 1 &amp; 2 Staff Recruitment Plan with Salary Provisioning</t>
  </si>
  <si>
    <t xml:space="preserve">Staff 1 </t>
  </si>
  <si>
    <t xml:space="preserve">Staff 2 </t>
  </si>
  <si>
    <t xml:space="preserve">Staff 3 </t>
  </si>
  <si>
    <t xml:space="preserve">Staff 4 </t>
  </si>
  <si>
    <t xml:space="preserve">Staff 5 </t>
  </si>
  <si>
    <t xml:space="preserve">Staff 6 </t>
  </si>
  <si>
    <t xml:space="preserve">Staff 7 </t>
  </si>
  <si>
    <t xml:space="preserve">Sales &amp; Costing Assumptions </t>
  </si>
  <si>
    <t xml:space="preserve">Details </t>
  </si>
  <si>
    <t>AED</t>
  </si>
  <si>
    <t xml:space="preserve">Month 1 </t>
  </si>
  <si>
    <t xml:space="preserve">Product/ Service 1 </t>
  </si>
  <si>
    <t>Product/ Service 2</t>
  </si>
  <si>
    <t>Product/ Service 3</t>
  </si>
  <si>
    <t xml:space="preserve">Monthly Revenue </t>
  </si>
  <si>
    <t>Product/ Service 4</t>
  </si>
  <si>
    <t>Product/ Service 5</t>
  </si>
  <si>
    <t>MBRF Loan  (AED)</t>
  </si>
  <si>
    <t xml:space="preserve">Equity Already Contributed by Applicant (AED) </t>
  </si>
  <si>
    <t>Equity Yet to Be Contributed by Applicant (AED)</t>
  </si>
  <si>
    <t>Total (AED)</t>
  </si>
  <si>
    <t xml:space="preserve">Difference </t>
  </si>
  <si>
    <t xml:space="preserve">Number of products/services sold in a month </t>
  </si>
  <si>
    <t xml:space="preserve">Costing </t>
  </si>
  <si>
    <t>Cost of Product/Service 1</t>
  </si>
  <si>
    <t>Cost of Product/Service 2</t>
  </si>
  <si>
    <t>Cost of Product/Service 3</t>
  </si>
  <si>
    <t xml:space="preserve">Price </t>
  </si>
  <si>
    <t>Revenue</t>
  </si>
  <si>
    <t xml:space="preserve">Pre- Opex Period </t>
  </si>
  <si>
    <t>MONTH - 13</t>
  </si>
  <si>
    <t>MONTH - 14</t>
  </si>
  <si>
    <t>MONTH - 15</t>
  </si>
  <si>
    <t>MONTH - 16</t>
  </si>
  <si>
    <t>MONTH - 17</t>
  </si>
  <si>
    <t>MONTH - 18</t>
  </si>
  <si>
    <t>MONTH - 19</t>
  </si>
  <si>
    <t>MONTH - 20</t>
  </si>
  <si>
    <t>MONTH - 21</t>
  </si>
  <si>
    <t>MONTH - 22</t>
  </si>
  <si>
    <t>MONTH - 23</t>
  </si>
  <si>
    <t>MONTH - 24</t>
  </si>
  <si>
    <t>Monthly Direct Costs</t>
  </si>
  <si>
    <t xml:space="preserve">Equity Contributions + Loan </t>
  </si>
  <si>
    <t>Cost of goods/ services sold</t>
  </si>
  <si>
    <t>VAT on supplies</t>
  </si>
  <si>
    <t xml:space="preserve">VAT on revenue @5% </t>
  </si>
  <si>
    <t>Rent (Office/ Warehouse/ Store)</t>
  </si>
  <si>
    <t xml:space="preserve">Salaries </t>
  </si>
  <si>
    <t xml:space="preserve">Pre-Opex Raw Materials </t>
  </si>
  <si>
    <t xml:space="preserve">Payment gateway maintenance fees </t>
  </si>
  <si>
    <t>Website and application maintenance charges</t>
  </si>
  <si>
    <t xml:space="preserve">Staff recruitment costs/ existing staff renewal </t>
  </si>
  <si>
    <t xml:space="preserve">Staff accomodation </t>
  </si>
  <si>
    <t>Marketing and advertising</t>
  </si>
  <si>
    <t>Business insurance</t>
  </si>
  <si>
    <t xml:space="preserve">License renewal charges </t>
  </si>
  <si>
    <t xml:space="preserve">Printing and stationery </t>
  </si>
  <si>
    <t>Website domain and hosting fees</t>
  </si>
  <si>
    <t>IOS and Playstore registration charges</t>
  </si>
  <si>
    <t>Staff training expenses</t>
  </si>
  <si>
    <t>Miscellenous expenses</t>
  </si>
  <si>
    <t xml:space="preserve">Expenses Assumptions </t>
  </si>
  <si>
    <t>Insurance Fees</t>
  </si>
  <si>
    <t xml:space="preserve">Area in m is </t>
  </si>
  <si>
    <t xml:space="preserve">Area in sqft is </t>
  </si>
  <si>
    <t>Rent for the 1st year =</t>
  </si>
  <si>
    <t>Security Deposit</t>
  </si>
  <si>
    <t>Asset</t>
  </si>
  <si>
    <t xml:space="preserve">     Total </t>
  </si>
  <si>
    <t>Annual Budget</t>
  </si>
  <si>
    <t xml:space="preserve">Annual Advertising &amp; Marketing Budget </t>
  </si>
  <si>
    <t>Total Cost</t>
  </si>
  <si>
    <t>Amount</t>
  </si>
  <si>
    <t>Maintenance Rate Fee</t>
  </si>
  <si>
    <t>Repairs &amp; Maintenance Costs</t>
  </si>
  <si>
    <t xml:space="preserve">Yearly maintenance expenses equal to </t>
  </si>
  <si>
    <t>DEWA - Utility Bill</t>
  </si>
  <si>
    <t xml:space="preserve">Transportation </t>
  </si>
  <si>
    <t>Telephone &amp; Internet</t>
  </si>
  <si>
    <t xml:space="preserve">Parking </t>
  </si>
  <si>
    <t xml:space="preserve">Monthly </t>
  </si>
  <si>
    <t>Year 1</t>
  </si>
  <si>
    <t>Year 2 - 3</t>
  </si>
  <si>
    <t>Year 4 - 5</t>
  </si>
  <si>
    <t>Year 6</t>
  </si>
  <si>
    <t>Year 7</t>
  </si>
  <si>
    <t>Year 8</t>
  </si>
  <si>
    <t xml:space="preserve">Staff Recruitment Cost per Staff </t>
  </si>
  <si>
    <t>OPERATIONAL EXPENSES (Covered for 6 months Max)</t>
  </si>
  <si>
    <t>6. Utilities: Elect &amp; Water / Bike Petol + Salik, Telephone &amp; Internet &amp; Gas (Monthly)</t>
  </si>
  <si>
    <t>IOS</t>
  </si>
  <si>
    <t>Playstore</t>
  </si>
  <si>
    <t>Variable Costs</t>
  </si>
  <si>
    <t xml:space="preserve">Bank Service Charges if applicable </t>
  </si>
  <si>
    <t>Fixed Costs</t>
  </si>
  <si>
    <t>13. Payment Gateway Maintenance Charges (Annually)</t>
  </si>
  <si>
    <t>14. Website and App Maintenance Charges (Annually)</t>
  </si>
  <si>
    <t xml:space="preserve">15. Bank Charges </t>
  </si>
  <si>
    <t xml:space="preserve">Bank Charges Fixed Component </t>
  </si>
  <si>
    <t>Year 1 Total</t>
  </si>
  <si>
    <t>Year 1 Average</t>
  </si>
  <si>
    <t>Year 2 Total</t>
  </si>
  <si>
    <t>Year 2 Average</t>
  </si>
  <si>
    <t xml:space="preserve">Net VAT Payment/ Receipt </t>
  </si>
  <si>
    <t>CAPEX + PRE - OPEX</t>
  </si>
  <si>
    <t>Difference</t>
  </si>
  <si>
    <t xml:space="preserve">24-Month Cash Flow Projections </t>
  </si>
  <si>
    <r>
      <t xml:space="preserve">1. Office Rent: </t>
    </r>
    <r>
      <rPr>
        <sz val="10"/>
        <rFont val="Dubai"/>
        <family val="2"/>
      </rPr>
      <t>as per the leasing contract internal area to be AED X psft and external area to be AED X psft. The total area required is X square feet.</t>
    </r>
  </si>
  <si>
    <r>
      <t>4. Insurance</t>
    </r>
    <r>
      <rPr>
        <sz val="10"/>
        <color theme="1"/>
        <rFont val="Dubai"/>
        <family val="2"/>
      </rPr>
      <t>:The insurance will be incurred over the following items</t>
    </r>
  </si>
  <si>
    <t xml:space="preserve">Total Staff Count </t>
  </si>
  <si>
    <t>Total Monthly Staff Salary Payout</t>
  </si>
  <si>
    <t xml:space="preserve">Total Monthly Staff Recruitment Cost </t>
  </si>
  <si>
    <t xml:space="preserve">Equity  + Loan Contributions </t>
  </si>
  <si>
    <t>Total Project Cost Amount (AED)</t>
  </si>
  <si>
    <t>Addlocks</t>
  </si>
  <si>
    <t xml:space="preserve">Accounting Fees </t>
  </si>
  <si>
    <t xml:space="preserve">% of bank charges for online/ credit card sales </t>
  </si>
  <si>
    <t>Any other expenses to add based on the industry since expenses will change due to the business nature.</t>
  </si>
  <si>
    <t>NB: It is important to note that some expenses are considered to be monthly, some quarterly and some annually.</t>
  </si>
  <si>
    <t>Business Insurance (Annually)</t>
  </si>
  <si>
    <t>5. License Issuance Fees  (Annually)</t>
  </si>
  <si>
    <t>7. Repairs &amp; Maintenance (Annually)</t>
  </si>
  <si>
    <t>8. Printing &amp; Stationery inlcuding brochures and other marketing material (Annually) :</t>
  </si>
  <si>
    <t>9. Accounting Fees (Monthly)</t>
  </si>
  <si>
    <t xml:space="preserve">10. Annual domain charges (Annually) </t>
  </si>
  <si>
    <t>Website Hosting Charges (Annually)</t>
  </si>
  <si>
    <t>11. IOS + Playstore Registration charges (Annually)</t>
  </si>
  <si>
    <t>12. Staff Training Expenses (Annually)</t>
  </si>
  <si>
    <t xml:space="preserve">16. Miscellaneous Expenses (Annually) </t>
  </si>
  <si>
    <t>Salary (AED)</t>
  </si>
  <si>
    <t>Cost of Product/Service 4</t>
  </si>
  <si>
    <t>Cost of Product/Service 5</t>
  </si>
  <si>
    <t xml:space="preserve">Cash flow Template Instructions </t>
  </si>
  <si>
    <t>1) Go to the ‘Sales &amp; Costing Assumptions’ sheet.</t>
  </si>
  <si>
    <t>2) Under the price table, enter the details of the product/ service sold. Please include all products/ services offered as per the business plan and the average price.</t>
  </si>
  <si>
    <t>4) Since cashflow projections for 24 months is required, input the expected number of products/ services for each particular product/ service for 24 months.</t>
  </si>
  <si>
    <t xml:space="preserve">8) Thereafter, move on to the ‘Staffing Plan’ sheet. Firstly, input the designation of the staff that will be hired and the expected monthly salary payout to staff. It is evident that the staffing plan is for 24 months to be in line with the 24-month cashflow projections. With respect to each designation planning to hire, input the number of staff that will be onboarded and in which month they will be hired. Based on the formulas in place, the total monthly salary payout and the total monthly staff recruitment costs will be calculated.       </t>
  </si>
  <si>
    <t xml:space="preserve">3) Corresponding to the price table is the costing table. Include the same list of products and the direct variable costs (materials) consumed in producing a unit of the product. For service related industries, this tends a minor component or zero depending on the business model. Staff commission aligned to sales would be a part of this. </t>
  </si>
  <si>
    <t>5) Monthly revenue would be calculated based on the formulas in place. If there are more products/ services added other than the ones mentioned on the template, replicate the same formula for the product/ service added.</t>
  </si>
  <si>
    <t>6) Monthly direct variable costs would be calculated based on the formulas in place. If there are more products/ services other than the ones mentioned on the template, replicate the same formula for the product/ service added.</t>
  </si>
  <si>
    <t xml:space="preserve">7) Next, move onto the ‘Expenses Assumptions’ sheet. Kindly fill in the budgets for the expenses mentioned. The frequency of the expense is mentioned as either monthly, quarterly or annually. Please note that based on past experiences we have added as many expenses as possible on the template. Hence, there is no need to fill out all expenses; only fill out what is relevant to your particular business. Similarly, if there are any expenses not covered by the template, please add it as a new row under the ‘Expenses Assumptions sheet’ and link it to the ‘Cashflow Proj 24-M’ sheet. The mentioned expenses on the template are already linked to the main ‘Cashflow Proj 24-M’ sheet numbered in the same order as the ‘Expenses Assumptions’ sheet.       </t>
  </si>
  <si>
    <t xml:space="preserve">9) Finally, move to the ‘Total Project Cost’ sheet. Enter all the capital expenses and their respective amounts in the ‘Total Project Cost Amount’ column. Leave the MBRF Loan column blank since there is a formula in place to calculate it. If any amount is already spent by yourself, please include that amount under ‘Equity already contributed by applicant’ column or if you are planning to cover the expense yourself in the future (partially or fully), enter the respective amount on the ‘Equity yet to be contributed by applicant’ column. MBRF Loan amount will be calculated automatically. The same will be applied for pre-operating and operating expenses. Kindly note that operating expenses only up to a maximum of six months can be considered for funding by MBRF.         </t>
  </si>
  <si>
    <t>Franchise Fees</t>
  </si>
  <si>
    <t>10) When all inputs are fed, numbers such as Total Project Cost, MBRF Loan and Equity will be computed. Please ensure that the MBRF Loan is 80% or lesser of the Total Project Cost. If not, add a higher contribution to the equity column in order to reduce the loan amount. Also, do note that the maximum loan amount that can availed by MBRF is as follows: 
Seed Capital - AED 1 Million 
Expansion Financing - AED 1 Million
Asset Financing (Green Field) - AED 300,000
Asset Financing (Brown Field) - AED 1 Million
Term Financing - AED 500,000</t>
  </si>
  <si>
    <r>
      <t xml:space="preserve">Rent per sqft for the 1st year </t>
    </r>
    <r>
      <rPr>
        <b/>
        <sz val="10"/>
        <rFont val="Dubai"/>
        <family val="2"/>
      </rPr>
      <t>(Annually)</t>
    </r>
  </si>
  <si>
    <t xml:space="preserve">2. Staff Accomodation Costs - Annually </t>
  </si>
  <si>
    <t>3. Marketing &amp; Advertising (Annually)</t>
  </si>
  <si>
    <t>17. Franchise Fees (Annually)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</si>
</sst>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8" formatCode="&quot;$&quot;#,##0.00_);[Red]\(&quot;$&quot;#,##0.00\)"/>
    <numFmt numFmtId="43" formatCode="_(* #,##0.00_);_(* \(#,##0.00\);_(* &quot;-&quot;??_);_(@_)"/>
    <numFmt numFmtId="164" formatCode="_(* #,##0.0_);_(* \(#,##0.0\);_(* &quot;-&quot;??_);_(@_)"/>
    <numFmt numFmtId="165" formatCode="_(* #,##0_);_(* \(#,##0\);_(* &quot;-&quot;??_);_(@_)"/>
    <numFmt numFmtId="166" formatCode="#,##0;[Red]#,##0"/>
    <numFmt numFmtId="167" formatCode="_(* #,##0.0_);_(* \(#,##0.0\);_(* &quot;-&quot;?_);_(@_)"/>
  </numFmts>
  <fonts count="40" x14ac:knownFonts="1">
    <font>
      <sz val="10"/>
      <color theme="1" tint="0.14996795556505021"/>
      <name val="Garamond"/>
      <family val="2"/>
      <scheme val="minor"/>
    </font>
    <font>
      <sz val="14"/>
      <color theme="1" tint="0.24994659260841701"/>
      <name val="Corbel"/>
      <family val="2"/>
      <scheme val="major"/>
    </font>
    <font>
      <sz val="12"/>
      <color theme="1" tint="0.14996795556505021"/>
      <name val="Corbel"/>
      <family val="2"/>
      <scheme val="major"/>
    </font>
    <font>
      <sz val="26"/>
      <color theme="1" tint="0.14993743705557422"/>
      <name val="Corbel"/>
      <family val="2"/>
      <scheme val="major"/>
    </font>
    <font>
      <sz val="10"/>
      <color theme="1" tint="0.14996795556505021"/>
      <name val="Garamond"/>
      <family val="2"/>
      <scheme val="minor"/>
    </font>
    <font>
      <sz val="26"/>
      <color theme="1" tint="0.14993743705557422"/>
      <name val="Calibri"/>
      <family val="2"/>
    </font>
    <font>
      <sz val="10"/>
      <color theme="1" tint="0.14996795556505021"/>
      <name val="Calibri"/>
      <family val="2"/>
    </font>
    <font>
      <sz val="14"/>
      <color theme="1" tint="0.24994659260841701"/>
      <name val="Calibri"/>
      <family val="2"/>
    </font>
    <font>
      <sz val="10"/>
      <color theme="1" tint="0.24994659260841701"/>
      <name val="Garamond"/>
      <family val="2"/>
      <scheme val="minor"/>
    </font>
    <font>
      <b/>
      <sz val="9"/>
      <color theme="4" tint="-0.24994659260841701"/>
      <name val="Garamond"/>
      <family val="2"/>
      <scheme val="minor"/>
    </font>
    <font>
      <b/>
      <sz val="10"/>
      <color theme="4" tint="-0.499984740745262"/>
      <name val="Corbel"/>
      <family val="1"/>
      <scheme val="major"/>
    </font>
    <font>
      <sz val="11"/>
      <color theme="4" tint="-0.24994659260841701"/>
      <name val="Corbel"/>
      <family val="1"/>
      <scheme val="major"/>
    </font>
    <font>
      <sz val="29"/>
      <color theme="4" tint="-0.24994659260841701"/>
      <name val="Corbel"/>
      <family val="2"/>
      <scheme val="major"/>
    </font>
    <font>
      <sz val="9"/>
      <color indexed="81"/>
      <name val="Tahoma"/>
      <charset val="1"/>
    </font>
    <font>
      <sz val="9"/>
      <color indexed="81"/>
      <name val="Tahoma"/>
      <family val="2"/>
    </font>
    <font>
      <sz val="10"/>
      <color theme="1" tint="0.14996795556505021"/>
      <name val="Dubai"/>
      <family val="2"/>
    </font>
    <font>
      <sz val="22"/>
      <color theme="1" tint="0.14993743705557422"/>
      <name val="Dubai"/>
      <family val="2"/>
    </font>
    <font>
      <sz val="14"/>
      <color theme="1" tint="0.24994659260841701"/>
      <name val="Dubai"/>
      <family val="2"/>
    </font>
    <font>
      <b/>
      <sz val="10"/>
      <color rgb="FF000000"/>
      <name val="Dubai"/>
      <family val="2"/>
    </font>
    <font>
      <b/>
      <sz val="10"/>
      <color theme="1" tint="0.24994659260841701"/>
      <name val="Dubai"/>
      <family val="2"/>
    </font>
    <font>
      <b/>
      <sz val="10"/>
      <color theme="1" tint="0.14996795556505021"/>
      <name val="Dubai"/>
      <family val="2"/>
    </font>
    <font>
      <b/>
      <sz val="16"/>
      <color rgb="FFFFFFFF"/>
      <name val="Dubai"/>
      <family val="2"/>
    </font>
    <font>
      <b/>
      <sz val="11"/>
      <color theme="1"/>
      <name val="Dubai"/>
      <family val="2"/>
    </font>
    <font>
      <sz val="10"/>
      <name val="Arial"/>
      <family val="2"/>
    </font>
    <font>
      <b/>
      <sz val="10"/>
      <name val="Calibri"/>
      <family val="2"/>
    </font>
    <font>
      <b/>
      <u/>
      <sz val="10"/>
      <color theme="1" tint="0.14996795556505021"/>
      <name val="Dubai"/>
      <family val="2"/>
    </font>
    <font>
      <sz val="10"/>
      <name val="Dubai"/>
      <family val="2"/>
    </font>
    <font>
      <sz val="10"/>
      <color theme="0"/>
      <name val="Dubai"/>
      <family val="2"/>
    </font>
    <font>
      <sz val="10"/>
      <color theme="1"/>
      <name val="Dubai"/>
      <family val="2"/>
    </font>
    <font>
      <b/>
      <sz val="10"/>
      <color theme="0"/>
      <name val="Dubai"/>
      <family val="2"/>
    </font>
    <font>
      <b/>
      <sz val="10"/>
      <color theme="5"/>
      <name val="Dubai"/>
      <family val="2"/>
    </font>
    <font>
      <b/>
      <sz val="10"/>
      <color theme="1"/>
      <name val="Dubai"/>
      <family val="2"/>
    </font>
    <font>
      <sz val="26"/>
      <color theme="1" tint="0.14993743705557422"/>
      <name val="Dubai"/>
      <family val="2"/>
    </font>
    <font>
      <b/>
      <sz val="10"/>
      <name val="Dubai"/>
      <family val="2"/>
    </font>
    <font>
      <sz val="10"/>
      <color rgb="FFFF0000"/>
      <name val="Dubai"/>
      <family val="2"/>
    </font>
    <font>
      <b/>
      <sz val="16"/>
      <color theme="1" tint="0.14996795556505021"/>
      <name val="Dubai"/>
      <family val="2"/>
    </font>
    <font>
      <b/>
      <sz val="11"/>
      <color rgb="FFFF0000"/>
      <name val="Dubai"/>
      <family val="2"/>
    </font>
    <font>
      <b/>
      <sz val="9"/>
      <color indexed="81"/>
      <name val="Tahoma"/>
      <family val="2"/>
    </font>
    <font>
      <sz val="14"/>
      <color theme="1" tint="0.14996795556505021"/>
      <name val="Calibri"/>
      <family val="2"/>
    </font>
    <font>
      <b/>
      <sz val="10"/>
      <color theme="1" tint="0.14996795556505021"/>
      <name val="Calibri"/>
      <family val="2"/>
    </font>
  </fonts>
  <fills count="12">
    <fill>
      <patternFill patternType="none"/>
    </fill>
    <fill>
      <patternFill patternType="gray125"/>
    </fill>
    <fill>
      <patternFill patternType="solid">
        <fgColor theme="5"/>
        <bgColor theme="5"/>
      </patternFill>
    </fill>
    <fill>
      <patternFill patternType="solid">
        <fgColor theme="5"/>
        <bgColor indexed="64"/>
      </patternFill>
    </fill>
    <fill>
      <patternFill patternType="solid">
        <fgColor theme="1" tint="0.34998626667073579"/>
        <bgColor indexed="64"/>
      </patternFill>
    </fill>
    <fill>
      <patternFill patternType="solid">
        <fgColor theme="0" tint="-0.24994659260841701"/>
        <bgColor indexed="64"/>
      </patternFill>
    </fill>
    <fill>
      <patternFill patternType="solid">
        <fgColor rgb="FFF2F2F2"/>
        <bgColor indexed="64"/>
      </patternFill>
    </fill>
    <fill>
      <patternFill patternType="solid">
        <fgColor theme="4" tint="0.79998168889431442"/>
        <bgColor indexed="64"/>
      </patternFill>
    </fill>
    <fill>
      <patternFill patternType="solid">
        <fgColor indexed="47"/>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92D050"/>
        <bgColor indexed="64"/>
      </patternFill>
    </fill>
  </fills>
  <borders count="76">
    <border>
      <left/>
      <right/>
      <top/>
      <bottom/>
      <diagonal/>
    </border>
    <border>
      <left style="thin">
        <color theme="5"/>
      </left>
      <right/>
      <top style="thin">
        <color theme="5"/>
      </top>
      <bottom/>
      <diagonal/>
    </border>
    <border>
      <left/>
      <right/>
      <top style="thin">
        <color theme="5"/>
      </top>
      <bottom/>
      <diagonal/>
    </border>
    <border>
      <left/>
      <right style="thin">
        <color theme="5"/>
      </right>
      <top style="thin">
        <color theme="5"/>
      </top>
      <bottom/>
      <diagonal/>
    </border>
    <border>
      <left style="thin">
        <color theme="5"/>
      </left>
      <right/>
      <top style="thin">
        <color theme="5"/>
      </top>
      <bottom style="thin">
        <color theme="5"/>
      </bottom>
      <diagonal/>
    </border>
    <border>
      <left/>
      <right style="thin">
        <color theme="5"/>
      </right>
      <top style="thin">
        <color theme="5"/>
      </top>
      <bottom style="thin">
        <color theme="5"/>
      </bottom>
      <diagonal/>
    </border>
    <border>
      <left/>
      <right/>
      <top/>
      <bottom style="thin">
        <color theme="4" tint="-0.499984740745262"/>
      </bottom>
      <diagonal/>
    </border>
    <border>
      <left/>
      <right style="thin">
        <color theme="5"/>
      </right>
      <top/>
      <bottom/>
      <diagonal/>
    </border>
    <border>
      <left style="thin">
        <color theme="5"/>
      </left>
      <right style="thin">
        <color theme="5"/>
      </right>
      <top/>
      <bottom style="thin">
        <color theme="5"/>
      </bottom>
      <diagonal/>
    </border>
    <border>
      <left style="thin">
        <color theme="5"/>
      </left>
      <right style="thin">
        <color theme="5"/>
      </right>
      <top style="thin">
        <color theme="5"/>
      </top>
      <bottom/>
      <diagonal/>
    </border>
    <border>
      <left style="thin">
        <color theme="5"/>
      </left>
      <right style="thin">
        <color theme="5"/>
      </right>
      <top style="thin">
        <color theme="5"/>
      </top>
      <bottom style="thin">
        <color theme="1" tint="0.34998626667073579"/>
      </bottom>
      <diagonal/>
    </border>
    <border>
      <left style="thin">
        <color theme="5"/>
      </left>
      <right style="thin">
        <color theme="5"/>
      </right>
      <top style="thin">
        <color theme="1" tint="0.34998626667073579"/>
      </top>
      <bottom style="thin">
        <color theme="1" tint="0.34998626667073579"/>
      </bottom>
      <diagonal/>
    </border>
    <border>
      <left/>
      <right/>
      <top/>
      <bottom style="thin">
        <color theme="5"/>
      </bottom>
      <diagonal/>
    </border>
    <border>
      <left/>
      <right style="thin">
        <color theme="5"/>
      </right>
      <top/>
      <bottom style="thin">
        <color theme="5"/>
      </bottom>
      <diagonal/>
    </border>
    <border>
      <left style="thin">
        <color theme="5"/>
      </left>
      <right style="thin">
        <color theme="5"/>
      </right>
      <top style="thin">
        <color theme="5"/>
      </top>
      <bottom style="medium">
        <color theme="5"/>
      </bottom>
      <diagonal/>
    </border>
    <border>
      <left style="thin">
        <color theme="5"/>
      </left>
      <right style="thin">
        <color theme="5"/>
      </right>
      <top style="medium">
        <color theme="5"/>
      </top>
      <bottom style="thin">
        <color theme="5"/>
      </bottom>
      <diagonal/>
    </border>
    <border>
      <left style="thin">
        <color theme="5"/>
      </left>
      <right style="thin">
        <color theme="5"/>
      </right>
      <top style="thin">
        <color theme="1" tint="0.34998626667073579"/>
      </top>
      <bottom/>
      <diagonal/>
    </border>
    <border>
      <left/>
      <right/>
      <top style="medium">
        <color theme="5"/>
      </top>
      <bottom style="thin">
        <color theme="5"/>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5"/>
      </left>
      <right style="thin">
        <color theme="0" tint="-0.24994659260841701"/>
      </right>
      <top style="thin">
        <color theme="5"/>
      </top>
      <bottom style="thin">
        <color theme="5"/>
      </bottom>
      <diagonal/>
    </border>
    <border>
      <left style="thin">
        <color theme="0" tint="-0.24994659260841701"/>
      </left>
      <right style="thin">
        <color theme="0" tint="-0.24994659260841701"/>
      </right>
      <top style="thin">
        <color theme="5"/>
      </top>
      <bottom style="thin">
        <color theme="5"/>
      </bottom>
      <diagonal/>
    </border>
    <border>
      <left style="thin">
        <color theme="0" tint="-0.24994659260841701"/>
      </left>
      <right style="thin">
        <color theme="5"/>
      </right>
      <top style="thin">
        <color theme="5"/>
      </top>
      <bottom style="thin">
        <color theme="5"/>
      </bottom>
      <diagonal/>
    </border>
    <border>
      <left/>
      <right style="thin">
        <color theme="0" tint="-0.24994659260841701"/>
      </right>
      <top/>
      <bottom/>
      <diagonal/>
    </border>
    <border>
      <left style="thin">
        <color theme="0" tint="-0.24994659260841701"/>
      </left>
      <right style="thin">
        <color theme="0" tint="-0.24994659260841701"/>
      </right>
      <top style="thin">
        <color theme="5"/>
      </top>
      <bottom/>
      <diagonal/>
    </border>
    <border>
      <left style="thin">
        <color theme="0" tint="-0.24994659260841701"/>
      </left>
      <right/>
      <top style="thin">
        <color theme="5"/>
      </top>
      <bottom/>
      <diagonal/>
    </border>
    <border>
      <left style="thin">
        <color theme="0" tint="-0.24994659260841701"/>
      </left>
      <right style="thin">
        <color theme="0" tint="-0.24994659260841701"/>
      </right>
      <top/>
      <bottom/>
      <diagonal/>
    </border>
    <border>
      <left style="thin">
        <color theme="0" tint="-0.24994659260841701"/>
      </left>
      <right/>
      <top/>
      <bottom/>
      <diagonal/>
    </border>
    <border>
      <left/>
      <right style="thin">
        <color theme="0" tint="-0.24994659260841701"/>
      </right>
      <top style="thin">
        <color theme="5"/>
      </top>
      <bottom/>
      <diagonal/>
    </border>
    <border>
      <left/>
      <right style="thin">
        <color theme="0" tint="-0.24994659260841701"/>
      </right>
      <top style="thin">
        <color theme="5"/>
      </top>
      <bottom style="medium">
        <color theme="5"/>
      </bottom>
      <diagonal/>
    </border>
    <border>
      <left/>
      <right/>
      <top style="medium">
        <color rgb="FF999999"/>
      </top>
      <bottom/>
      <diagonal/>
    </border>
    <border>
      <left/>
      <right/>
      <top style="dotted">
        <color theme="4" tint="0.59996337778862885"/>
      </top>
      <bottom style="dotted">
        <color theme="4" tint="0.59996337778862885"/>
      </bottom>
      <diagonal/>
    </border>
    <border>
      <left style="medium">
        <color theme="4"/>
      </left>
      <right style="medium">
        <color theme="4"/>
      </right>
      <top style="medium">
        <color theme="4"/>
      </top>
      <bottom style="medium">
        <color theme="4"/>
      </bottom>
      <diagonal/>
    </border>
    <border>
      <left style="medium">
        <color theme="4"/>
      </left>
      <right style="medium">
        <color rgb="FF999999"/>
      </right>
      <top style="medium">
        <color theme="4"/>
      </top>
      <bottom style="medium">
        <color rgb="FF999999"/>
      </bottom>
      <diagonal/>
    </border>
    <border>
      <left/>
      <right style="medium">
        <color rgb="FF999999"/>
      </right>
      <top style="medium">
        <color theme="4"/>
      </top>
      <bottom style="medium">
        <color rgb="FF999999"/>
      </bottom>
      <diagonal/>
    </border>
    <border>
      <left/>
      <right style="medium">
        <color theme="4"/>
      </right>
      <top style="medium">
        <color theme="4"/>
      </top>
      <bottom style="medium">
        <color rgb="FF999999"/>
      </bottom>
      <diagonal/>
    </border>
    <border>
      <left style="medium">
        <color theme="4"/>
      </left>
      <right/>
      <top style="medium">
        <color rgb="FF999999"/>
      </top>
      <bottom/>
      <diagonal/>
    </border>
    <border>
      <left/>
      <right style="medium">
        <color theme="4"/>
      </right>
      <top style="medium">
        <color rgb="FF999999"/>
      </top>
      <bottom/>
      <diagonal/>
    </border>
    <border>
      <left style="medium">
        <color theme="4"/>
      </left>
      <right/>
      <top style="dotted">
        <color theme="4" tint="0.59996337778862885"/>
      </top>
      <bottom style="dotted">
        <color theme="4" tint="0.59996337778862885"/>
      </bottom>
      <diagonal/>
    </border>
    <border>
      <left/>
      <right style="medium">
        <color theme="4"/>
      </right>
      <top style="dotted">
        <color theme="4" tint="0.59996337778862885"/>
      </top>
      <bottom style="dotted">
        <color theme="4" tint="0.59996337778862885"/>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style="medium">
        <color rgb="FF999999"/>
      </right>
      <top style="medium">
        <color theme="4"/>
      </top>
      <bottom style="medium">
        <color theme="4"/>
      </bottom>
      <diagonal/>
    </border>
    <border>
      <left/>
      <right style="medium">
        <color rgb="FF999999"/>
      </right>
      <top style="medium">
        <color theme="4"/>
      </top>
      <bottom style="medium">
        <color theme="4"/>
      </bottom>
      <diagonal/>
    </border>
    <border>
      <left style="thin">
        <color theme="5"/>
      </left>
      <right style="thin">
        <color theme="5"/>
      </right>
      <top/>
      <bottom style="thin">
        <color theme="1" tint="0.3499862666707357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style="thin">
        <color theme="0" tint="-0.34998626667073579"/>
      </left>
      <right/>
      <top style="thin">
        <color theme="0" tint="-0.34998626667073579"/>
      </top>
      <bottom style="thin">
        <color theme="0" tint="-0.34998626667073579"/>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34998626667073579"/>
      </left>
      <right style="thin">
        <color theme="0" tint="-0.34998626667073579"/>
      </right>
      <top style="thin">
        <color theme="5"/>
      </top>
      <bottom style="thin">
        <color theme="5"/>
      </bottom>
      <diagonal/>
    </border>
  </borders>
  <cellStyleXfs count="14">
    <xf numFmtId="0" fontId="0" fillId="0" borderId="0"/>
    <xf numFmtId="0" fontId="3" fillId="0" borderId="6" applyNumberFormat="0" applyFill="0" applyAlignment="0" applyProtection="0"/>
    <xf numFmtId="0" fontId="1" fillId="0" borderId="0" applyNumberFormat="0" applyFill="0" applyAlignment="0" applyProtection="0"/>
    <xf numFmtId="0" fontId="2" fillId="0" borderId="18" applyNumberFormat="0" applyFill="0" applyAlignment="0" applyProtection="0"/>
    <xf numFmtId="43" fontId="4" fillId="0" borderId="0" applyFont="0" applyFill="0" applyBorder="0" applyAlignment="0" applyProtection="0"/>
    <xf numFmtId="9" fontId="4" fillId="0" borderId="0" applyFont="0" applyFill="0" applyBorder="0" applyAlignment="0" applyProtection="0"/>
    <xf numFmtId="0" fontId="8" fillId="0" borderId="0">
      <alignment vertical="center"/>
    </xf>
    <xf numFmtId="0" fontId="9" fillId="0" borderId="0" applyNumberFormat="0" applyFill="0" applyBorder="0" applyProtection="0">
      <alignment horizontal="left" vertical="center" indent="1"/>
    </xf>
    <xf numFmtId="0" fontId="10"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23" fillId="0" borderId="0"/>
    <xf numFmtId="43" fontId="23" fillId="0" borderId="0" applyFont="0" applyFill="0" applyBorder="0" applyAlignment="0" applyProtection="0"/>
    <xf numFmtId="0" fontId="8" fillId="0" borderId="0">
      <alignment vertical="center"/>
    </xf>
  </cellStyleXfs>
  <cellXfs count="227">
    <xf numFmtId="0" fontId="0" fillId="0" borderId="0" xfId="0"/>
    <xf numFmtId="0" fontId="5" fillId="0" borderId="6" xfId="1" applyFont="1"/>
    <xf numFmtId="0" fontId="6" fillId="0" borderId="0" xfId="0" applyFont="1"/>
    <xf numFmtId="0" fontId="7" fillId="0" borderId="0" xfId="2" applyFont="1"/>
    <xf numFmtId="164" fontId="6" fillId="0" borderId="0" xfId="4" applyNumberFormat="1" applyFont="1"/>
    <xf numFmtId="0" fontId="15" fillId="0" borderId="0" xfId="0" applyFont="1"/>
    <xf numFmtId="0" fontId="16" fillId="0" borderId="0" xfId="1" applyFont="1" applyBorder="1"/>
    <xf numFmtId="0" fontId="18" fillId="7" borderId="32" xfId="0" applyFont="1" applyFill="1" applyBorder="1" applyAlignment="1">
      <alignment vertical="center"/>
    </xf>
    <xf numFmtId="0" fontId="18" fillId="7" borderId="33" xfId="0" applyFont="1" applyFill="1" applyBorder="1" applyAlignment="1">
      <alignment horizontal="center" vertical="center" wrapText="1"/>
    </xf>
    <xf numFmtId="0" fontId="18" fillId="7" borderId="33" xfId="0" applyFont="1" applyFill="1" applyBorder="1" applyAlignment="1">
      <alignment horizontal="center" vertical="center"/>
    </xf>
    <xf numFmtId="0" fontId="18" fillId="7" borderId="34" xfId="0" applyFont="1" applyFill="1" applyBorder="1" applyAlignment="1">
      <alignment horizontal="center" vertical="center"/>
    </xf>
    <xf numFmtId="0" fontId="18" fillId="6" borderId="39" xfId="0" applyFont="1" applyFill="1" applyBorder="1" applyAlignment="1">
      <alignment vertical="center" wrapText="1"/>
    </xf>
    <xf numFmtId="164" fontId="18" fillId="6" borderId="40" xfId="4" applyNumberFormat="1" applyFont="1" applyFill="1" applyBorder="1" applyAlignment="1">
      <alignment vertical="center" wrapText="1"/>
    </xf>
    <xf numFmtId="9" fontId="18" fillId="6" borderId="40" xfId="5" applyFont="1" applyFill="1" applyBorder="1" applyAlignment="1">
      <alignment vertical="center" wrapText="1"/>
    </xf>
    <xf numFmtId="0" fontId="18" fillId="6" borderId="41" xfId="0" applyFont="1" applyFill="1" applyBorder="1" applyAlignment="1">
      <alignment vertical="center" wrapText="1"/>
    </xf>
    <xf numFmtId="0" fontId="19" fillId="0" borderId="37" xfId="6" applyNumberFormat="1" applyFont="1" applyFill="1" applyBorder="1" applyAlignment="1">
      <alignment horizontal="left" vertical="center" indent="1"/>
    </xf>
    <xf numFmtId="9" fontId="19" fillId="0" borderId="30" xfId="5" applyFont="1" applyFill="1" applyBorder="1" applyAlignment="1">
      <alignment horizontal="center" vertical="center"/>
    </xf>
    <xf numFmtId="2" fontId="19" fillId="0" borderId="30" xfId="5" applyNumberFormat="1" applyFont="1" applyFill="1" applyBorder="1" applyAlignment="1">
      <alignment horizontal="center" vertical="center"/>
    </xf>
    <xf numFmtId="0" fontId="19" fillId="0" borderId="38" xfId="6" applyNumberFormat="1" applyFont="1" applyFill="1" applyBorder="1" applyAlignment="1">
      <alignment horizontal="center" vertical="center"/>
    </xf>
    <xf numFmtId="0" fontId="18" fillId="7" borderId="42" xfId="0" applyFont="1" applyFill="1" applyBorder="1" applyAlignment="1">
      <alignment vertical="center" wrapText="1"/>
    </xf>
    <xf numFmtId="43" fontId="18" fillId="7" borderId="43" xfId="4" applyFont="1" applyFill="1" applyBorder="1" applyAlignment="1">
      <alignment horizontal="center" vertical="center" wrapText="1"/>
    </xf>
    <xf numFmtId="164" fontId="18" fillId="6" borderId="40" xfId="4" applyNumberFormat="1" applyFont="1" applyFill="1" applyBorder="1" applyAlignment="1">
      <alignment horizontal="center" vertical="center" wrapText="1"/>
    </xf>
    <xf numFmtId="9" fontId="18" fillId="6" borderId="40" xfId="5" applyFont="1" applyFill="1" applyBorder="1" applyAlignment="1">
      <alignment horizontal="center" vertical="center" wrapText="1"/>
    </xf>
    <xf numFmtId="0" fontId="18" fillId="6" borderId="41" xfId="0" applyFont="1" applyFill="1" applyBorder="1" applyAlignment="1">
      <alignment horizontal="center" vertical="center" wrapText="1"/>
    </xf>
    <xf numFmtId="0" fontId="18" fillId="6" borderId="35" xfId="0" applyFont="1" applyFill="1" applyBorder="1" applyAlignment="1">
      <alignment vertical="center"/>
    </xf>
    <xf numFmtId="43" fontId="18" fillId="6" borderId="29" xfId="4" applyFont="1" applyFill="1" applyBorder="1" applyAlignment="1">
      <alignment horizontal="center" vertical="center"/>
    </xf>
    <xf numFmtId="9" fontId="18" fillId="6" borderId="29" xfId="5" applyFont="1" applyFill="1" applyBorder="1" applyAlignment="1">
      <alignment horizontal="center" vertical="center"/>
    </xf>
    <xf numFmtId="0" fontId="18" fillId="6" borderId="36" xfId="0" applyFont="1" applyFill="1" applyBorder="1" applyAlignment="1">
      <alignment horizontal="center" vertical="center"/>
    </xf>
    <xf numFmtId="0" fontId="20" fillId="7" borderId="31" xfId="0" applyFont="1" applyFill="1" applyBorder="1" applyAlignment="1">
      <alignment vertical="center"/>
    </xf>
    <xf numFmtId="0" fontId="20" fillId="7" borderId="31" xfId="0" applyFont="1" applyFill="1" applyBorder="1" applyAlignment="1">
      <alignment horizontal="center" vertical="center"/>
    </xf>
    <xf numFmtId="9" fontId="20" fillId="7" borderId="31" xfId="5" applyFont="1" applyFill="1" applyBorder="1" applyAlignment="1">
      <alignment horizontal="center" vertical="center"/>
    </xf>
    <xf numFmtId="0" fontId="17" fillId="0" borderId="52" xfId="2" applyFont="1" applyBorder="1"/>
    <xf numFmtId="0" fontId="15" fillId="0" borderId="52" xfId="0" applyFont="1" applyBorder="1"/>
    <xf numFmtId="9" fontId="18" fillId="7" borderId="43" xfId="5" applyFont="1" applyFill="1" applyBorder="1" applyAlignment="1">
      <alignment horizontal="center" vertical="center" wrapText="1"/>
    </xf>
    <xf numFmtId="3" fontId="18" fillId="7" borderId="43" xfId="4" applyNumberFormat="1" applyFont="1" applyFill="1" applyBorder="1" applyAlignment="1">
      <alignment horizontal="center" vertical="center" wrapText="1"/>
    </xf>
    <xf numFmtId="37" fontId="19" fillId="0" borderId="30" xfId="4" applyNumberFormat="1" applyFont="1" applyFill="1" applyBorder="1" applyAlignment="1">
      <alignment horizontal="center" vertical="center"/>
    </xf>
    <xf numFmtId="3" fontId="19" fillId="0" borderId="30" xfId="5" applyNumberFormat="1" applyFont="1" applyFill="1" applyBorder="1" applyAlignment="1">
      <alignment horizontal="center" vertical="center"/>
    </xf>
    <xf numFmtId="0" fontId="23" fillId="0" borderId="0" xfId="11"/>
    <xf numFmtId="0" fontId="15" fillId="0" borderId="68" xfId="0" applyFont="1" applyBorder="1"/>
    <xf numFmtId="0" fontId="15" fillId="11" borderId="49" xfId="0" applyFont="1" applyFill="1" applyBorder="1"/>
    <xf numFmtId="0" fontId="0" fillId="11" borderId="50" xfId="0" applyFill="1" applyBorder="1"/>
    <xf numFmtId="0" fontId="0" fillId="11" borderId="51" xfId="0" applyFill="1" applyBorder="1"/>
    <xf numFmtId="164" fontId="24" fillId="0" borderId="0" xfId="4" applyNumberFormat="1" applyFont="1"/>
    <xf numFmtId="0" fontId="15" fillId="11" borderId="50" xfId="0" applyFont="1" applyFill="1" applyBorder="1"/>
    <xf numFmtId="0" fontId="25" fillId="11" borderId="50" xfId="0" applyFont="1" applyFill="1" applyBorder="1" applyAlignment="1">
      <alignment horizontal="center"/>
    </xf>
    <xf numFmtId="0" fontId="20" fillId="0" borderId="0" xfId="0" applyFont="1"/>
    <xf numFmtId="0" fontId="15" fillId="11" borderId="50" xfId="0" applyFont="1" applyFill="1" applyBorder="1" applyAlignment="1">
      <alignment horizontal="center"/>
    </xf>
    <xf numFmtId="0" fontId="20" fillId="11" borderId="69" xfId="0" applyFont="1" applyFill="1" applyBorder="1" applyAlignment="1">
      <alignment horizontal="center"/>
    </xf>
    <xf numFmtId="0" fontId="20" fillId="11" borderId="45" xfId="0" applyFont="1" applyFill="1" applyBorder="1" applyAlignment="1">
      <alignment horizontal="center"/>
    </xf>
    <xf numFmtId="3" fontId="20" fillId="0" borderId="55" xfId="0" applyNumberFormat="1" applyFont="1" applyBorder="1" applyAlignment="1">
      <alignment horizontal="center"/>
    </xf>
    <xf numFmtId="3" fontId="15" fillId="0" borderId="0" xfId="0" applyNumberFormat="1" applyFont="1"/>
    <xf numFmtId="8" fontId="27" fillId="0" borderId="0" xfId="0" applyNumberFormat="1" applyFont="1"/>
    <xf numFmtId="164" fontId="15" fillId="0" borderId="18" xfId="4" applyNumberFormat="1" applyFont="1" applyBorder="1"/>
    <xf numFmtId="164" fontId="15" fillId="0" borderId="56" xfId="4" applyNumberFormat="1" applyFont="1" applyBorder="1"/>
    <xf numFmtId="164" fontId="15" fillId="0" borderId="56" xfId="4" applyNumberFormat="1" applyFont="1" applyFill="1" applyBorder="1"/>
    <xf numFmtId="164" fontId="28" fillId="0" borderId="3" xfId="4" applyNumberFormat="1" applyFont="1" applyFill="1" applyBorder="1"/>
    <xf numFmtId="164" fontId="15" fillId="0" borderId="0" xfId="4" applyNumberFormat="1" applyFont="1"/>
    <xf numFmtId="164" fontId="28" fillId="0" borderId="22" xfId="4" applyNumberFormat="1" applyFont="1" applyFill="1" applyBorder="1"/>
    <xf numFmtId="164" fontId="28" fillId="0" borderId="23" xfId="4" applyNumberFormat="1" applyFont="1" applyFill="1" applyBorder="1"/>
    <xf numFmtId="164" fontId="28" fillId="0" borderId="24" xfId="4" applyNumberFormat="1" applyFont="1" applyFill="1" applyBorder="1"/>
    <xf numFmtId="164" fontId="28" fillId="0" borderId="2" xfId="4" applyNumberFormat="1" applyFont="1" applyFill="1" applyBorder="1"/>
    <xf numFmtId="164" fontId="29" fillId="2" borderId="1" xfId="4" applyNumberFormat="1" applyFont="1" applyFill="1" applyBorder="1"/>
    <xf numFmtId="164" fontId="30" fillId="2" borderId="2" xfId="4" applyNumberFormat="1" applyFont="1" applyFill="1" applyBorder="1"/>
    <xf numFmtId="164" fontId="30" fillId="2" borderId="0" xfId="4" applyNumberFormat="1" applyFont="1" applyFill="1" applyBorder="1"/>
    <xf numFmtId="164" fontId="30" fillId="2" borderId="22" xfId="4" applyNumberFormat="1" applyFont="1" applyFill="1" applyBorder="1"/>
    <xf numFmtId="164" fontId="30" fillId="2" borderId="25" xfId="4" applyNumberFormat="1" applyFont="1" applyFill="1" applyBorder="1"/>
    <xf numFmtId="164" fontId="30" fillId="2" borderId="26" xfId="4" applyNumberFormat="1" applyFont="1" applyFill="1" applyBorder="1"/>
    <xf numFmtId="164" fontId="30" fillId="2" borderId="7" xfId="4" applyNumberFormat="1" applyFont="1" applyFill="1" applyBorder="1"/>
    <xf numFmtId="164" fontId="28" fillId="0" borderId="9" xfId="4" applyNumberFormat="1" applyFont="1" applyBorder="1"/>
    <xf numFmtId="164" fontId="28" fillId="0" borderId="11" xfId="4" applyNumberFormat="1" applyFont="1" applyFill="1" applyBorder="1"/>
    <xf numFmtId="164" fontId="28" fillId="0" borderId="27" xfId="4" applyNumberFormat="1" applyFont="1" applyBorder="1"/>
    <xf numFmtId="164" fontId="28" fillId="5" borderId="3" xfId="4" applyNumberFormat="1" applyFont="1" applyFill="1" applyBorder="1"/>
    <xf numFmtId="164" fontId="28" fillId="0" borderId="23" xfId="4" applyNumberFormat="1" applyFont="1" applyBorder="1"/>
    <xf numFmtId="164" fontId="31" fillId="5" borderId="14" xfId="4" applyNumberFormat="1" applyFont="1" applyFill="1" applyBorder="1"/>
    <xf numFmtId="164" fontId="28" fillId="5" borderId="28" xfId="4" applyNumberFormat="1" applyFont="1" applyFill="1" applyBorder="1"/>
    <xf numFmtId="164" fontId="28" fillId="5" borderId="12" xfId="4" applyNumberFormat="1" applyFont="1" applyFill="1" applyBorder="1"/>
    <xf numFmtId="164" fontId="28" fillId="0" borderId="13" xfId="4" applyNumberFormat="1" applyFont="1" applyFill="1" applyBorder="1"/>
    <xf numFmtId="164" fontId="15" fillId="0" borderId="22" xfId="4" applyNumberFormat="1" applyFont="1" applyBorder="1"/>
    <xf numFmtId="164" fontId="15" fillId="0" borderId="25" xfId="4" applyNumberFormat="1" applyFont="1" applyBorder="1"/>
    <xf numFmtId="164" fontId="15" fillId="0" borderId="26" xfId="4" applyNumberFormat="1" applyFont="1" applyBorder="1"/>
    <xf numFmtId="164" fontId="15" fillId="0" borderId="0" xfId="4" applyNumberFormat="1" applyFont="1" applyBorder="1"/>
    <xf numFmtId="164" fontId="28" fillId="4" borderId="10" xfId="4" applyNumberFormat="1" applyFont="1" applyFill="1" applyBorder="1"/>
    <xf numFmtId="164" fontId="31" fillId="11" borderId="9" xfId="4" applyNumberFormat="1" applyFont="1" applyFill="1" applyBorder="1"/>
    <xf numFmtId="164" fontId="28" fillId="4" borderId="44" xfId="4" applyNumberFormat="1" applyFont="1" applyFill="1" applyBorder="1"/>
    <xf numFmtId="164" fontId="28" fillId="4" borderId="11" xfId="4" applyNumberFormat="1" applyFont="1" applyFill="1" applyBorder="1"/>
    <xf numFmtId="164" fontId="28" fillId="0" borderId="9" xfId="4" applyNumberFormat="1" applyFont="1" applyFill="1" applyBorder="1"/>
    <xf numFmtId="164" fontId="31" fillId="5" borderId="9" xfId="4" applyNumberFormat="1" applyFont="1" applyFill="1" applyBorder="1"/>
    <xf numFmtId="164" fontId="28" fillId="5" borderId="27" xfId="4" applyNumberFormat="1" applyFont="1" applyFill="1" applyBorder="1"/>
    <xf numFmtId="164" fontId="28" fillId="0" borderId="2" xfId="4" applyNumberFormat="1" applyFont="1" applyBorder="1"/>
    <xf numFmtId="164" fontId="28" fillId="4" borderId="16" xfId="4" applyNumberFormat="1" applyFont="1" applyFill="1" applyBorder="1"/>
    <xf numFmtId="164" fontId="28" fillId="5" borderId="17" xfId="4" applyNumberFormat="1" applyFont="1" applyFill="1" applyBorder="1"/>
    <xf numFmtId="164" fontId="28" fillId="0" borderId="15" xfId="4" applyNumberFormat="1" applyFont="1" applyFill="1" applyBorder="1"/>
    <xf numFmtId="167" fontId="20" fillId="0" borderId="0" xfId="0" applyNumberFormat="1" applyFont="1"/>
    <xf numFmtId="0" fontId="15" fillId="0" borderId="18" xfId="3" applyFont="1"/>
    <xf numFmtId="14" fontId="15" fillId="0" borderId="18" xfId="3" applyNumberFormat="1" applyFont="1"/>
    <xf numFmtId="0" fontId="29" fillId="3" borderId="4" xfId="0" applyFont="1" applyFill="1" applyBorder="1" applyAlignment="1">
      <alignment horizontal="center" vertical="center" wrapText="1"/>
    </xf>
    <xf numFmtId="14" fontId="29" fillId="3" borderId="19" xfId="0" applyNumberFormat="1" applyFont="1" applyFill="1" applyBorder="1" applyAlignment="1">
      <alignment horizontal="center" vertical="center"/>
    </xf>
    <xf numFmtId="14" fontId="29" fillId="3" borderId="20" xfId="0" applyNumberFormat="1" applyFont="1" applyFill="1" applyBorder="1" applyAlignment="1">
      <alignment horizontal="center" vertical="center"/>
    </xf>
    <xf numFmtId="14" fontId="29" fillId="3" borderId="21" xfId="0" applyNumberFormat="1" applyFont="1" applyFill="1" applyBorder="1" applyAlignment="1">
      <alignment horizontal="center" vertical="center"/>
    </xf>
    <xf numFmtId="0" fontId="29" fillId="3" borderId="5" xfId="0" applyFont="1" applyFill="1" applyBorder="1" applyAlignment="1">
      <alignment horizontal="center" vertical="center"/>
    </xf>
    <xf numFmtId="164" fontId="28" fillId="0" borderId="8" xfId="4" applyNumberFormat="1" applyFont="1" applyBorder="1"/>
    <xf numFmtId="0" fontId="16" fillId="0" borderId="6" xfId="1" applyFont="1"/>
    <xf numFmtId="0" fontId="32" fillId="0" borderId="6" xfId="1" applyFont="1"/>
    <xf numFmtId="0" fontId="33" fillId="0" borderId="0" xfId="11" applyFont="1" applyFill="1"/>
    <xf numFmtId="0" fontId="26" fillId="0" borderId="0" xfId="11" applyFont="1" applyFill="1"/>
    <xf numFmtId="0" fontId="26" fillId="0" borderId="0" xfId="11" applyFont="1"/>
    <xf numFmtId="43" fontId="33" fillId="9" borderId="53" xfId="12" applyNumberFormat="1" applyFont="1" applyFill="1" applyBorder="1"/>
    <xf numFmtId="165" fontId="33" fillId="9" borderId="53" xfId="12" applyNumberFormat="1" applyFont="1" applyFill="1" applyBorder="1"/>
    <xf numFmtId="0" fontId="33" fillId="0" borderId="0" xfId="11" applyFont="1"/>
    <xf numFmtId="165" fontId="33" fillId="0" borderId="0" xfId="12" applyNumberFormat="1" applyFont="1" applyFill="1" applyBorder="1"/>
    <xf numFmtId="165" fontId="33" fillId="0" borderId="0" xfId="12" applyNumberFormat="1" applyFont="1" applyBorder="1"/>
    <xf numFmtId="0" fontId="33" fillId="0" borderId="0" xfId="11" applyFont="1" applyFill="1" applyBorder="1"/>
    <xf numFmtId="0" fontId="26" fillId="0" borderId="0" xfId="11" applyFont="1" applyBorder="1"/>
    <xf numFmtId="0" fontId="33" fillId="0" borderId="0" xfId="11" applyFont="1" applyBorder="1"/>
    <xf numFmtId="0" fontId="26" fillId="0" borderId="0" xfId="11" applyFont="1" applyFill="1" applyBorder="1"/>
    <xf numFmtId="0" fontId="33" fillId="0" borderId="0" xfId="11" applyFont="1" applyBorder="1" applyAlignment="1">
      <alignment horizontal="left"/>
    </xf>
    <xf numFmtId="165" fontId="33" fillId="10" borderId="53" xfId="4" applyNumberFormat="1" applyFont="1" applyFill="1" applyBorder="1"/>
    <xf numFmtId="0" fontId="33" fillId="8" borderId="45" xfId="11" applyFont="1" applyFill="1" applyBorder="1"/>
    <xf numFmtId="0" fontId="33" fillId="0" borderId="45" xfId="11" applyFont="1" applyFill="1" applyBorder="1"/>
    <xf numFmtId="165" fontId="26" fillId="0" borderId="45" xfId="12" applyNumberFormat="1" applyFont="1" applyFill="1" applyBorder="1"/>
    <xf numFmtId="9" fontId="26" fillId="0" borderId="0" xfId="11" applyNumberFormat="1" applyFont="1" applyFill="1" applyBorder="1"/>
    <xf numFmtId="0" fontId="33" fillId="8" borderId="45" xfId="11" applyFont="1" applyFill="1" applyBorder="1" applyAlignment="1">
      <alignment horizontal="left"/>
    </xf>
    <xf numFmtId="165" fontId="33" fillId="8" borderId="45" xfId="11" applyNumberFormat="1" applyFont="1" applyFill="1" applyBorder="1"/>
    <xf numFmtId="0" fontId="26" fillId="0" borderId="45" xfId="11" applyFont="1" applyFill="1" applyBorder="1"/>
    <xf numFmtId="0" fontId="26" fillId="0" borderId="45" xfId="11" applyFont="1" applyBorder="1"/>
    <xf numFmtId="165" fontId="28" fillId="0" borderId="45" xfId="12" applyNumberFormat="1" applyFont="1" applyFill="1" applyBorder="1"/>
    <xf numFmtId="0" fontId="33" fillId="8" borderId="60" xfId="11" applyFont="1" applyFill="1" applyBorder="1"/>
    <xf numFmtId="165" fontId="33" fillId="8" borderId="66" xfId="12" applyNumberFormat="1" applyFont="1" applyFill="1" applyBorder="1"/>
    <xf numFmtId="0" fontId="33" fillId="8" borderId="57" xfId="11" applyFont="1" applyFill="1" applyBorder="1"/>
    <xf numFmtId="0" fontId="33" fillId="8" borderId="58" xfId="11" applyFont="1" applyFill="1" applyBorder="1"/>
    <xf numFmtId="0" fontId="33" fillId="8" borderId="59" xfId="11" applyFont="1" applyFill="1" applyBorder="1"/>
    <xf numFmtId="0" fontId="26" fillId="0" borderId="61" xfId="11" applyFont="1" applyFill="1" applyBorder="1"/>
    <xf numFmtId="3" fontId="26" fillId="0" borderId="45" xfId="11" applyNumberFormat="1" applyFont="1" applyFill="1" applyBorder="1"/>
    <xf numFmtId="9" fontId="26" fillId="0" borderId="45" xfId="11" applyNumberFormat="1" applyFont="1" applyFill="1" applyBorder="1"/>
    <xf numFmtId="165" fontId="28" fillId="0" borderId="62" xfId="12" applyNumberFormat="1" applyFont="1" applyBorder="1"/>
    <xf numFmtId="165" fontId="26" fillId="0" borderId="62" xfId="12" applyNumberFormat="1" applyFont="1" applyFill="1" applyBorder="1"/>
    <xf numFmtId="3" fontId="26" fillId="0" borderId="54" xfId="11" applyNumberFormat="1" applyFont="1" applyFill="1" applyBorder="1"/>
    <xf numFmtId="3" fontId="26" fillId="0" borderId="61" xfId="11" applyNumberFormat="1" applyFont="1" applyFill="1" applyBorder="1"/>
    <xf numFmtId="0" fontId="33" fillId="8" borderId="63" xfId="11" applyFont="1" applyFill="1" applyBorder="1" applyAlignment="1">
      <alignment horizontal="left"/>
    </xf>
    <xf numFmtId="3" fontId="33" fillId="8" borderId="64" xfId="11" applyNumberFormat="1" applyFont="1" applyFill="1" applyBorder="1"/>
    <xf numFmtId="0" fontId="26" fillId="8" borderId="64" xfId="11" applyFont="1" applyFill="1" applyBorder="1"/>
    <xf numFmtId="165" fontId="33" fillId="8" borderId="65" xfId="12" applyNumberFormat="1" applyFont="1" applyFill="1" applyBorder="1"/>
    <xf numFmtId="0" fontId="33" fillId="0" borderId="0" xfId="11" applyFont="1" applyAlignment="1">
      <alignment horizontal="center"/>
    </xf>
    <xf numFmtId="3" fontId="33" fillId="0" borderId="0" xfId="11" applyNumberFormat="1" applyFont="1" applyFill="1" applyBorder="1"/>
    <xf numFmtId="165" fontId="33" fillId="9" borderId="53" xfId="4" applyNumberFormat="1" applyFont="1" applyFill="1" applyBorder="1"/>
    <xf numFmtId="0" fontId="33" fillId="0" borderId="0" xfId="11" applyFont="1" applyAlignment="1">
      <alignment horizontal="right"/>
    </xf>
    <xf numFmtId="166" fontId="26" fillId="0" borderId="0" xfId="11" applyNumberFormat="1" applyFont="1" applyBorder="1"/>
    <xf numFmtId="166" fontId="33" fillId="0" borderId="0" xfId="11" applyNumberFormat="1" applyFont="1" applyBorder="1"/>
    <xf numFmtId="0" fontId="26" fillId="0" borderId="0" xfId="11" applyFont="1" applyBorder="1" applyAlignment="1">
      <alignment horizontal="right"/>
    </xf>
    <xf numFmtId="166" fontId="26" fillId="0" borderId="0" xfId="11" applyNumberFormat="1" applyFont="1" applyFill="1" applyBorder="1"/>
    <xf numFmtId="3" fontId="33" fillId="0" borderId="0" xfId="11" applyNumberFormat="1" applyFont="1" applyBorder="1" applyAlignment="1">
      <alignment horizontal="right"/>
    </xf>
    <xf numFmtId="9" fontId="33" fillId="9" borderId="53" xfId="11" applyNumberFormat="1" applyFont="1" applyFill="1" applyBorder="1"/>
    <xf numFmtId="0" fontId="26" fillId="0" borderId="67" xfId="11" applyFont="1" applyBorder="1"/>
    <xf numFmtId="0" fontId="33" fillId="0" borderId="67" xfId="11" applyFont="1" applyBorder="1"/>
    <xf numFmtId="0" fontId="34" fillId="0" borderId="0" xfId="0" applyFont="1"/>
    <xf numFmtId="164" fontId="35" fillId="0" borderId="18" xfId="4" applyNumberFormat="1" applyFont="1" applyBorder="1"/>
    <xf numFmtId="0" fontId="25" fillId="0" borderId="45" xfId="0" applyFont="1" applyBorder="1" applyAlignment="1">
      <alignment horizontal="center"/>
    </xf>
    <xf numFmtId="0" fontId="36" fillId="0" borderId="0" xfId="11" applyFont="1"/>
    <xf numFmtId="0" fontId="15" fillId="0" borderId="51" xfId="0" applyFont="1" applyFill="1" applyBorder="1" applyProtection="1"/>
    <xf numFmtId="0" fontId="16" fillId="0" borderId="0" xfId="1" applyFont="1" applyBorder="1" applyProtection="1">
      <protection locked="0"/>
    </xf>
    <xf numFmtId="0" fontId="15" fillId="0" borderId="0" xfId="0" applyFont="1" applyProtection="1">
      <protection locked="0"/>
    </xf>
    <xf numFmtId="0" fontId="17" fillId="0" borderId="52" xfId="2" applyFont="1" applyBorder="1" applyProtection="1">
      <protection locked="0"/>
    </xf>
    <xf numFmtId="0" fontId="15" fillId="0" borderId="52" xfId="0" applyFont="1" applyBorder="1" applyProtection="1">
      <protection locked="0"/>
    </xf>
    <xf numFmtId="0" fontId="17" fillId="0" borderId="0" xfId="2" applyFont="1" applyBorder="1" applyProtection="1">
      <protection locked="0"/>
    </xf>
    <xf numFmtId="0" fontId="15" fillId="0" borderId="0" xfId="0" applyFont="1" applyBorder="1" applyProtection="1">
      <protection locked="0"/>
    </xf>
    <xf numFmtId="0" fontId="15" fillId="11" borderId="45" xfId="0" applyFont="1" applyFill="1" applyBorder="1" applyProtection="1">
      <protection locked="0"/>
    </xf>
    <xf numFmtId="3" fontId="15" fillId="11" borderId="45" xfId="0" applyNumberFormat="1" applyFont="1" applyFill="1" applyBorder="1" applyProtection="1">
      <protection locked="0"/>
    </xf>
    <xf numFmtId="0" fontId="15" fillId="0" borderId="0" xfId="0" applyFont="1" applyFill="1" applyProtection="1">
      <protection locked="0"/>
    </xf>
    <xf numFmtId="0" fontId="21" fillId="0" borderId="0" xfId="0" applyFont="1" applyFill="1" applyBorder="1" applyAlignment="1" applyProtection="1">
      <alignment horizontal="center" vertical="center" wrapText="1"/>
      <protection locked="0"/>
    </xf>
    <xf numFmtId="0" fontId="22" fillId="0" borderId="45" xfId="0" applyFont="1" applyFill="1" applyBorder="1" applyProtection="1">
      <protection locked="0"/>
    </xf>
    <xf numFmtId="0" fontId="22" fillId="0" borderId="46" xfId="0" applyFont="1" applyFill="1" applyBorder="1" applyProtection="1">
      <protection locked="0"/>
    </xf>
    <xf numFmtId="0" fontId="15" fillId="0" borderId="48" xfId="0" applyFont="1" applyFill="1" applyBorder="1" applyProtection="1">
      <protection locked="0"/>
    </xf>
    <xf numFmtId="0" fontId="15" fillId="0" borderId="48" xfId="0" applyFont="1" applyFill="1" applyBorder="1" applyAlignment="1" applyProtection="1">
      <alignment horizontal="center"/>
      <protection locked="0"/>
    </xf>
    <xf numFmtId="0" fontId="15" fillId="0" borderId="50" xfId="0" applyFont="1" applyFill="1" applyBorder="1" applyAlignment="1" applyProtection="1">
      <alignment horizontal="center"/>
      <protection locked="0"/>
    </xf>
    <xf numFmtId="0" fontId="15" fillId="0" borderId="47" xfId="0" applyFont="1" applyFill="1" applyBorder="1" applyProtection="1">
      <protection locked="0"/>
    </xf>
    <xf numFmtId="3" fontId="20" fillId="11" borderId="45" xfId="0" applyNumberFormat="1" applyFont="1" applyFill="1" applyBorder="1" applyAlignment="1" applyProtection="1">
      <alignment horizontal="center"/>
      <protection locked="0"/>
    </xf>
    <xf numFmtId="0" fontId="15" fillId="0" borderId="0" xfId="0" applyFont="1" applyBorder="1" applyAlignment="1" applyProtection="1">
      <alignment horizontal="center"/>
      <protection locked="0"/>
    </xf>
    <xf numFmtId="0" fontId="22" fillId="0" borderId="0" xfId="0" applyFont="1" applyFill="1" applyBorder="1" applyAlignment="1" applyProtection="1">
      <alignment horizontal="center"/>
      <protection locked="0"/>
    </xf>
    <xf numFmtId="43" fontId="15" fillId="0" borderId="0" xfId="0" applyNumberFormat="1" applyFont="1" applyProtection="1">
      <protection locked="0"/>
    </xf>
    <xf numFmtId="0" fontId="22" fillId="0" borderId="46" xfId="0" applyFont="1" applyBorder="1" applyProtection="1">
      <protection locked="0"/>
    </xf>
    <xf numFmtId="37" fontId="15" fillId="0" borderId="48" xfId="4" applyNumberFormat="1" applyFont="1" applyBorder="1" applyAlignment="1" applyProtection="1">
      <alignment horizontal="center"/>
      <protection locked="0"/>
    </xf>
    <xf numFmtId="37" fontId="15" fillId="0" borderId="50" xfId="4" applyNumberFormat="1" applyFont="1" applyBorder="1" applyAlignment="1" applyProtection="1">
      <alignment horizontal="center"/>
      <protection locked="0"/>
    </xf>
    <xf numFmtId="0" fontId="15" fillId="0" borderId="47" xfId="0" applyFont="1" applyBorder="1" applyProtection="1">
      <protection locked="0"/>
    </xf>
    <xf numFmtId="37" fontId="20" fillId="11" borderId="45" xfId="4" applyNumberFormat="1" applyFont="1" applyFill="1" applyBorder="1" applyAlignment="1" applyProtection="1">
      <alignment horizontal="center"/>
      <protection locked="0"/>
    </xf>
    <xf numFmtId="0" fontId="22" fillId="0" borderId="45" xfId="0" applyFont="1" applyFill="1" applyBorder="1" applyAlignment="1" applyProtection="1">
      <alignment horizontal="center"/>
      <protection locked="0"/>
    </xf>
    <xf numFmtId="0" fontId="22" fillId="0" borderId="45" xfId="0" applyFont="1" applyBorder="1" applyAlignment="1" applyProtection="1">
      <alignment horizontal="center"/>
      <protection locked="0"/>
    </xf>
    <xf numFmtId="0" fontId="15" fillId="0" borderId="0" xfId="0" applyFont="1" applyFill="1" applyBorder="1" applyAlignment="1" applyProtection="1">
      <alignment horizontal="center"/>
      <protection locked="0"/>
    </xf>
    <xf numFmtId="0" fontId="15" fillId="0" borderId="50" xfId="0" applyFont="1" applyFill="1" applyBorder="1" applyAlignment="1" applyProtection="1">
      <alignment horizontal="center"/>
    </xf>
    <xf numFmtId="3" fontId="20" fillId="11" borderId="45" xfId="0" applyNumberFormat="1" applyFont="1" applyFill="1" applyBorder="1" applyAlignment="1" applyProtection="1">
      <alignment horizontal="center"/>
    </xf>
    <xf numFmtId="0" fontId="15" fillId="0" borderId="49" xfId="0" applyFont="1" applyFill="1" applyBorder="1" applyAlignment="1" applyProtection="1">
      <alignment horizontal="center"/>
      <protection locked="0"/>
    </xf>
    <xf numFmtId="0" fontId="15" fillId="0" borderId="51" xfId="0" applyFont="1" applyFill="1" applyBorder="1" applyAlignment="1" applyProtection="1">
      <alignment horizontal="center"/>
      <protection locked="0"/>
    </xf>
    <xf numFmtId="0" fontId="15" fillId="0" borderId="0" xfId="0" applyFont="1" applyAlignment="1" applyProtection="1">
      <alignment horizontal="center"/>
      <protection locked="0"/>
    </xf>
    <xf numFmtId="0" fontId="15" fillId="0" borderId="50" xfId="0" applyFont="1" applyBorder="1" applyAlignment="1" applyProtection="1">
      <alignment horizontal="center"/>
      <protection locked="0"/>
    </xf>
    <xf numFmtId="0" fontId="15" fillId="0" borderId="51" xfId="0" applyFont="1" applyBorder="1" applyAlignment="1" applyProtection="1">
      <alignment horizontal="center"/>
      <protection locked="0"/>
    </xf>
    <xf numFmtId="0" fontId="22" fillId="0" borderId="46" xfId="0" applyFont="1" applyBorder="1" applyAlignment="1" applyProtection="1">
      <alignment horizontal="center"/>
      <protection locked="0"/>
    </xf>
    <xf numFmtId="0" fontId="15" fillId="0" borderId="45" xfId="0" applyFont="1" applyBorder="1"/>
    <xf numFmtId="0" fontId="15" fillId="0" borderId="45" xfId="0" applyFont="1" applyFill="1" applyBorder="1" applyAlignment="1">
      <alignment horizontal="center"/>
    </xf>
    <xf numFmtId="0" fontId="15" fillId="0" borderId="45" xfId="0" applyFont="1" applyBorder="1" applyAlignment="1">
      <alignment horizontal="center"/>
    </xf>
    <xf numFmtId="3" fontId="15" fillId="0" borderId="45" xfId="0" applyNumberFormat="1" applyFont="1" applyBorder="1" applyAlignment="1">
      <alignment horizontal="center"/>
    </xf>
    <xf numFmtId="3" fontId="20" fillId="0" borderId="70" xfId="0" applyNumberFormat="1" applyFont="1" applyBorder="1" applyAlignment="1">
      <alignment horizontal="center"/>
    </xf>
    <xf numFmtId="0" fontId="25" fillId="0" borderId="45" xfId="0" applyFont="1" applyBorder="1" applyAlignment="1">
      <alignment horizontal="left"/>
    </xf>
    <xf numFmtId="0" fontId="15" fillId="0" borderId="45" xfId="0" applyFont="1" applyBorder="1" applyAlignment="1">
      <alignment horizontal="left"/>
    </xf>
    <xf numFmtId="0" fontId="26" fillId="0" borderId="45" xfId="0" applyFont="1" applyBorder="1" applyAlignment="1">
      <alignment horizontal="center"/>
    </xf>
    <xf numFmtId="3" fontId="20" fillId="7" borderId="31" xfId="0" applyNumberFormat="1" applyFont="1" applyFill="1" applyBorder="1" applyAlignment="1">
      <alignment horizontal="center" vertical="center"/>
    </xf>
    <xf numFmtId="0" fontId="0" fillId="0" borderId="0" xfId="0" applyBorder="1"/>
    <xf numFmtId="0" fontId="16" fillId="0" borderId="68" xfId="1" applyFont="1" applyBorder="1"/>
    <xf numFmtId="0" fontId="0" fillId="0" borderId="68" xfId="0" applyBorder="1"/>
    <xf numFmtId="164" fontId="39" fillId="0" borderId="0" xfId="4" applyNumberFormat="1" applyFont="1"/>
    <xf numFmtId="164" fontId="15" fillId="0" borderId="75" xfId="4" applyNumberFormat="1" applyFont="1" applyFill="1" applyBorder="1"/>
    <xf numFmtId="164" fontId="28" fillId="11" borderId="23" xfId="4" applyNumberFormat="1" applyFont="1" applyFill="1" applyBorder="1"/>
    <xf numFmtId="164" fontId="28" fillId="11" borderId="27" xfId="4" applyNumberFormat="1" applyFont="1" applyFill="1" applyBorder="1"/>
    <xf numFmtId="0" fontId="15" fillId="0" borderId="45" xfId="0" applyFont="1" applyFill="1" applyBorder="1"/>
    <xf numFmtId="0" fontId="38" fillId="0" borderId="48" xfId="0" applyFont="1" applyBorder="1" applyAlignment="1">
      <alignment horizontal="left" vertical="top" wrapText="1"/>
    </xf>
    <xf numFmtId="0" fontId="38" fillId="0" borderId="0" xfId="0" applyFont="1" applyBorder="1" applyAlignment="1">
      <alignment horizontal="left" vertical="top" wrapText="1"/>
    </xf>
    <xf numFmtId="0" fontId="38" fillId="0" borderId="73" xfId="0" applyFont="1" applyBorder="1" applyAlignment="1">
      <alignment horizontal="left" vertical="top" wrapText="1"/>
    </xf>
    <xf numFmtId="0" fontId="0" fillId="0" borderId="71" xfId="0" applyBorder="1" applyAlignment="1">
      <alignment horizontal="center"/>
    </xf>
    <xf numFmtId="0" fontId="0" fillId="0" borderId="52" xfId="0" applyBorder="1" applyAlignment="1">
      <alignment horizontal="center"/>
    </xf>
    <xf numFmtId="0" fontId="0" fillId="0" borderId="72" xfId="0" applyBorder="1" applyAlignment="1">
      <alignment horizontal="center"/>
    </xf>
    <xf numFmtId="0" fontId="0" fillId="0" borderId="47" xfId="0" applyBorder="1" applyAlignment="1">
      <alignment horizontal="center"/>
    </xf>
    <xf numFmtId="0" fontId="0" fillId="0" borderId="68" xfId="0" applyBorder="1" applyAlignment="1">
      <alignment horizontal="center"/>
    </xf>
    <xf numFmtId="0" fontId="0" fillId="0" borderId="74" xfId="0" applyBorder="1" applyAlignment="1">
      <alignment horizontal="center"/>
    </xf>
    <xf numFmtId="0" fontId="25" fillId="0" borderId="45" xfId="0" applyFont="1" applyFill="1" applyBorder="1" applyAlignment="1">
      <alignment horizontal="center"/>
    </xf>
    <xf numFmtId="0" fontId="20" fillId="11" borderId="46" xfId="0" applyFont="1" applyFill="1" applyBorder="1" applyAlignment="1" applyProtection="1">
      <alignment horizontal="center"/>
      <protection locked="0"/>
    </xf>
    <xf numFmtId="0" fontId="20" fillId="11" borderId="54" xfId="0" applyFont="1" applyFill="1" applyBorder="1" applyAlignment="1" applyProtection="1">
      <alignment horizontal="center"/>
      <protection locked="0"/>
    </xf>
    <xf numFmtId="0" fontId="22" fillId="0" borderId="46" xfId="0" applyFont="1" applyBorder="1" applyAlignment="1" applyProtection="1">
      <alignment horizontal="center"/>
      <protection locked="0"/>
    </xf>
    <xf numFmtId="0" fontId="22" fillId="0" borderId="67" xfId="0" applyFont="1" applyBorder="1" applyAlignment="1" applyProtection="1">
      <alignment horizontal="center"/>
      <protection locked="0"/>
    </xf>
    <xf numFmtId="0" fontId="22" fillId="0" borderId="54" xfId="0" applyFont="1" applyBorder="1" applyAlignment="1" applyProtection="1">
      <alignment horizontal="center"/>
      <protection locked="0"/>
    </xf>
  </cellXfs>
  <cellStyles count="14">
    <cellStyle name="Comma" xfId="4" builtinId="3"/>
    <cellStyle name="Comma 2 2" xfId="12" xr:uid="{7506980E-9854-4D1C-966E-6BB2B7367BDA}"/>
    <cellStyle name="Heading 1" xfId="1" builtinId="16" customBuiltin="1"/>
    <cellStyle name="Heading 1 2" xfId="8" xr:uid="{00000000-0005-0000-0000-000002000000}"/>
    <cellStyle name="Heading 2" xfId="2" builtinId="17" customBuiltin="1"/>
    <cellStyle name="Heading 2 2" xfId="7" xr:uid="{00000000-0005-0000-0000-000004000000}"/>
    <cellStyle name="Heading 3" xfId="3" builtinId="18" customBuiltin="1"/>
    <cellStyle name="Heading 4 2" xfId="9" xr:uid="{00000000-0005-0000-0000-000006000000}"/>
    <cellStyle name="Normal" xfId="0" builtinId="0" customBuiltin="1"/>
    <cellStyle name="Normal 2" xfId="6" xr:uid="{00000000-0005-0000-0000-000008000000}"/>
    <cellStyle name="Normal 2 2" xfId="13" xr:uid="{07B6A207-F235-4802-94E3-F526AC118390}"/>
    <cellStyle name="Normal 3 2" xfId="11" xr:uid="{3A83524C-1B00-4883-963F-3ACC74F8DC8C}"/>
    <cellStyle name="Percent" xfId="5" builtinId="5"/>
    <cellStyle name="Title 2" xfId="10" xr:uid="{00000000-0005-0000-0000-00000A000000}"/>
  </cellStyles>
  <dxfs count="10">
    <dxf>
      <font>
        <color theme="7"/>
      </font>
    </dxf>
    <dxf>
      <font>
        <color theme="7"/>
      </font>
    </dxf>
    <dxf>
      <font>
        <color theme="7"/>
      </font>
    </dxf>
    <dxf>
      <font>
        <color theme="7"/>
      </font>
    </dxf>
    <dxf>
      <border>
        <left style="dotted">
          <color theme="4" tint="0.59996337778862885"/>
        </left>
      </border>
    </dxf>
    <dxf>
      <fill>
        <patternFill>
          <bgColor theme="0" tint="-4.9989318521683403E-2"/>
        </patternFill>
      </fill>
    </dxf>
    <dxf>
      <border diagonalUp="0" diagonalDown="0">
        <left style="dotted">
          <color theme="4" tint="0.59996337778862885"/>
        </left>
        <right/>
        <top/>
        <bottom/>
        <vertical/>
        <horizontal/>
      </border>
    </dxf>
    <dxf>
      <font>
        <b/>
        <i val="0"/>
        <color theme="1" tint="0.34998626667073579"/>
      </font>
      <border diagonalUp="0" diagonalDown="0">
        <left/>
        <right/>
        <top style="dotted">
          <color theme="4" tint="0.59996337778862885"/>
        </top>
        <bottom style="dotted">
          <color theme="4" tint="0.59996337778862885"/>
        </bottom>
        <vertical/>
        <horizontal/>
      </border>
    </dxf>
    <dxf>
      <font>
        <b val="0"/>
        <i val="0"/>
        <color theme="4" tint="-0.24994659260841701"/>
      </font>
      <fill>
        <patternFill patternType="none">
          <fgColor indexed="64"/>
          <bgColor auto="1"/>
        </patternFill>
      </fill>
      <border diagonalUp="0" diagonalDown="0">
        <left/>
        <right/>
        <top style="medium">
          <color theme="4" tint="0.59996337778862885"/>
        </top>
        <bottom style="dotted">
          <color theme="4" tint="0.59996337778862885"/>
        </bottom>
        <vertical/>
        <horizontal/>
      </border>
    </dxf>
    <dxf>
      <font>
        <b val="0"/>
        <i val="0"/>
        <color theme="1" tint="0.34998626667073579"/>
      </font>
      <fill>
        <patternFill patternType="none">
          <bgColor auto="1"/>
        </patternFill>
      </fill>
      <border diagonalUp="0" diagonalDown="0">
        <left/>
        <right/>
        <top/>
        <bottom/>
        <vertical/>
        <horizontal/>
      </border>
    </dxf>
  </dxfs>
  <tableStyles count="1" defaultTableStyle="TableStyleLight10" defaultPivotStyle="PivotStyleLight16">
    <tableStyle name="Startup Expenses" pivot="0" count="6" xr9:uid="{00000000-0011-0000-FFFF-FFFF00000000}">
      <tableStyleElement type="wholeTable" dxfId="9"/>
      <tableStyleElement type="headerRow" dxfId="8"/>
      <tableStyleElement type="totalRow" dxfId="7"/>
      <tableStyleElement type="lastColumn" dxfId="6"/>
      <tableStyleElement type="secondRowStripe" dxfId="5"/>
      <tableStyleElement type="lastTotalCell"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Kitchen remodel cost calculator">
  <a:themeElements>
    <a:clrScheme name="Kitchen remodel cost calculator">
      <a:dk1>
        <a:sysClr val="windowText" lastClr="000000"/>
      </a:dk1>
      <a:lt1>
        <a:sysClr val="window" lastClr="FFFFFF"/>
      </a:lt1>
      <a:dk2>
        <a:srgbClr val="212121"/>
      </a:dk2>
      <a:lt2>
        <a:srgbClr val="DADADA"/>
      </a:lt2>
      <a:accent1>
        <a:srgbClr val="83992A"/>
      </a:accent1>
      <a:accent2>
        <a:srgbClr val="3C9770"/>
      </a:accent2>
      <a:accent3>
        <a:srgbClr val="44709D"/>
      </a:accent3>
      <a:accent4>
        <a:srgbClr val="A23C33"/>
      </a:accent4>
      <a:accent5>
        <a:srgbClr val="D97828"/>
      </a:accent5>
      <a:accent6>
        <a:srgbClr val="DEB340"/>
      </a:accent6>
      <a:hlink>
        <a:srgbClr val="A8BF4D"/>
      </a:hlink>
      <a:folHlink>
        <a:srgbClr val="B4CA80"/>
      </a:folHlink>
    </a:clrScheme>
    <a:fontScheme name="Kitchen remodel cost calculator">
      <a:majorFont>
        <a:latin typeface="Corbel"/>
        <a:ea typeface=""/>
        <a:cs typeface=""/>
      </a:majorFont>
      <a:minorFont>
        <a:latin typeface="Garamond"/>
        <a:ea typeface=""/>
        <a:cs typeface=""/>
      </a:minorFont>
    </a:fontScheme>
    <a:fmtScheme name="Organic">
      <a:fillStyleLst>
        <a:solidFill>
          <a:schemeClr val="phClr"/>
        </a:solidFill>
        <a:gradFill rotWithShape="1">
          <a:gsLst>
            <a:gs pos="0">
              <a:schemeClr val="phClr">
                <a:tint val="60000"/>
                <a:lumMod val="110000"/>
              </a:schemeClr>
            </a:gs>
            <a:gs pos="100000">
              <a:schemeClr val="phClr">
                <a:tint val="82000"/>
              </a:schemeClr>
            </a:gs>
          </a:gsLst>
          <a:lin ang="5400000" scaled="0"/>
        </a:gradFill>
        <a:blipFill>
          <a:blip xmlns:r="http://schemas.openxmlformats.org/officeDocument/2006/relationships" r:embed="rId1">
            <a:duotone>
              <a:schemeClr val="phClr">
                <a:shade val="74000"/>
                <a:satMod val="130000"/>
                <a:lumMod val="90000"/>
              </a:schemeClr>
              <a:schemeClr val="phClr">
                <a:tint val="94000"/>
                <a:satMod val="120000"/>
                <a:lumMod val="104000"/>
              </a:schemeClr>
            </a:duotone>
          </a:blip>
          <a:tile tx="0" ty="0" sx="100000" sy="100000" flip="none" algn="tl"/>
        </a:blipFill>
      </a:fillStyleLst>
      <a:lnStyleLst>
        <a:ln w="9525"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38100" dist="25400" dir="5400000" rotWithShape="0">
              <a:srgbClr val="000000">
                <a:alpha val="60000"/>
              </a:srgbClr>
            </a:outerShdw>
          </a:effectLst>
        </a:effectStyle>
      </a:effectStyleLst>
      <a:bgFillStyleLst>
        <a:solidFill>
          <a:schemeClr val="phClr"/>
        </a:solidFill>
        <a:gradFill rotWithShape="1">
          <a:gsLst>
            <a:gs pos="0">
              <a:schemeClr val="phClr">
                <a:tint val="90000"/>
                <a:lumMod val="110000"/>
              </a:schemeClr>
            </a:gs>
            <a:gs pos="100000">
              <a:schemeClr val="phClr">
                <a:shade val="88000"/>
                <a:lumMod val="98000"/>
              </a:schemeClr>
            </a:gs>
          </a:gsLst>
          <a:lin ang="5400000" scaled="0"/>
        </a:gradFill>
        <a:blipFill>
          <a:blip xmlns:r="http://schemas.openxmlformats.org/officeDocument/2006/relationships" r:embed="rId2"/>
          <a:stretch/>
        </a:blipFill>
      </a:bgFillStyleLst>
    </a:fmtScheme>
  </a:themeElements>
  <a:objectDefaults/>
  <a:extraClrSchemeLst/>
  <a:extLst>
    <a:ext uri="{05A4C25C-085E-4340-85A3-A5531E510DB2}">
      <thm15:themeFamily xmlns:thm15="http://schemas.microsoft.com/office/thememl/2012/main" name="Organic" id="{28CDC826-8792-45C0-861B-85EB3ADEDA33}" vid="{7DAC20F1-423D-49E2-BD0B-50532748BAD0}"/>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F42B3-C372-46C3-9B74-9CE604FBF693}">
  <sheetPr>
    <tabColor rgb="FF92D050"/>
  </sheetPr>
  <dimension ref="B2:AH57"/>
  <sheetViews>
    <sheetView tabSelected="1" zoomScale="70" zoomScaleNormal="70" workbookViewId="0">
      <selection activeCell="AK10" sqref="AK10"/>
    </sheetView>
  </sheetViews>
  <sheetFormatPr defaultRowHeight="12.75" x14ac:dyDescent="0.2"/>
  <sheetData>
    <row r="2" spans="2:34" ht="40.5" x14ac:dyDescent="1.05">
      <c r="B2" s="6" t="s">
        <v>34</v>
      </c>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row>
    <row r="3" spans="2:34" x14ac:dyDescent="0.2">
      <c r="B3" s="204"/>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c r="AG3" s="204"/>
    </row>
    <row r="4" spans="2:34" ht="40.5" x14ac:dyDescent="1.05">
      <c r="B4" s="205" t="s">
        <v>235</v>
      </c>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row>
    <row r="5" spans="2:34" x14ac:dyDescent="0.2">
      <c r="B5" s="215"/>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7"/>
    </row>
    <row r="6" spans="2:34" ht="18.75" x14ac:dyDescent="0.2">
      <c r="B6" s="212" t="s">
        <v>236</v>
      </c>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4"/>
    </row>
    <row r="7" spans="2:34" ht="18.75" x14ac:dyDescent="0.2">
      <c r="B7" s="212" t="s">
        <v>237</v>
      </c>
      <c r="C7" s="213"/>
      <c r="D7" s="213"/>
      <c r="E7" s="213"/>
      <c r="F7" s="213"/>
      <c r="G7" s="213"/>
      <c r="H7" s="213"/>
      <c r="I7" s="213"/>
      <c r="J7" s="213"/>
      <c r="K7" s="213"/>
      <c r="L7" s="213"/>
      <c r="M7" s="213"/>
      <c r="N7" s="213"/>
      <c r="O7" s="213"/>
      <c r="P7" s="213"/>
      <c r="Q7" s="213"/>
      <c r="R7" s="213"/>
      <c r="S7" s="213"/>
      <c r="T7" s="213"/>
      <c r="U7" s="213"/>
      <c r="V7" s="213"/>
      <c r="W7" s="213"/>
      <c r="X7" s="213"/>
      <c r="Y7" s="213"/>
      <c r="Z7" s="213"/>
      <c r="AA7" s="213"/>
      <c r="AB7" s="213"/>
      <c r="AC7" s="213"/>
      <c r="AD7" s="213"/>
      <c r="AE7" s="213"/>
      <c r="AF7" s="213"/>
      <c r="AG7" s="214"/>
    </row>
    <row r="8" spans="2:34" ht="44.25" customHeight="1" x14ac:dyDescent="0.2">
      <c r="B8" s="212" t="s">
        <v>240</v>
      </c>
      <c r="C8" s="213"/>
      <c r="D8" s="213"/>
      <c r="E8" s="213"/>
      <c r="F8" s="213"/>
      <c r="G8" s="213"/>
      <c r="H8" s="213"/>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14"/>
    </row>
    <row r="9" spans="2:34" ht="18.75" x14ac:dyDescent="0.2">
      <c r="B9" s="212" t="s">
        <v>238</v>
      </c>
      <c r="C9" s="213"/>
      <c r="D9" s="213"/>
      <c r="E9" s="213"/>
      <c r="F9" s="213"/>
      <c r="G9" s="213"/>
      <c r="H9" s="213"/>
      <c r="I9" s="213"/>
      <c r="J9" s="213"/>
      <c r="K9" s="213"/>
      <c r="L9" s="213"/>
      <c r="M9" s="213"/>
      <c r="N9" s="213"/>
      <c r="O9" s="213"/>
      <c r="P9" s="213"/>
      <c r="Q9" s="213"/>
      <c r="R9" s="213"/>
      <c r="S9" s="213"/>
      <c r="T9" s="213"/>
      <c r="U9" s="213"/>
      <c r="V9" s="213"/>
      <c r="W9" s="213"/>
      <c r="X9" s="213"/>
      <c r="Y9" s="213"/>
      <c r="Z9" s="213"/>
      <c r="AA9" s="213"/>
      <c r="AB9" s="213"/>
      <c r="AC9" s="213"/>
      <c r="AD9" s="213"/>
      <c r="AE9" s="213"/>
      <c r="AF9" s="213"/>
      <c r="AG9" s="214"/>
    </row>
    <row r="10" spans="2:34" ht="18.75" x14ac:dyDescent="0.2">
      <c r="B10" s="212" t="s">
        <v>241</v>
      </c>
      <c r="C10" s="213"/>
      <c r="D10" s="213"/>
      <c r="E10" s="213"/>
      <c r="F10" s="213"/>
      <c r="G10" s="213"/>
      <c r="H10" s="213"/>
      <c r="I10" s="213"/>
      <c r="J10" s="213"/>
      <c r="K10" s="213"/>
      <c r="L10" s="213"/>
      <c r="M10" s="213"/>
      <c r="N10" s="213"/>
      <c r="O10" s="213"/>
      <c r="P10" s="213"/>
      <c r="Q10" s="213"/>
      <c r="R10" s="213"/>
      <c r="S10" s="213"/>
      <c r="T10" s="213"/>
      <c r="U10" s="213"/>
      <c r="V10" s="213"/>
      <c r="W10" s="213"/>
      <c r="X10" s="213"/>
      <c r="Y10" s="213"/>
      <c r="Z10" s="213"/>
      <c r="AA10" s="213"/>
      <c r="AB10" s="213"/>
      <c r="AC10" s="213"/>
      <c r="AD10" s="213"/>
      <c r="AE10" s="213"/>
      <c r="AF10" s="213"/>
      <c r="AG10" s="214"/>
    </row>
    <row r="11" spans="2:34" ht="18.75" x14ac:dyDescent="0.2">
      <c r="B11" s="212" t="s">
        <v>242</v>
      </c>
      <c r="C11" s="213"/>
      <c r="D11" s="213"/>
      <c r="E11" s="213"/>
      <c r="F11" s="213"/>
      <c r="G11" s="213"/>
      <c r="H11" s="213"/>
      <c r="I11" s="213"/>
      <c r="J11" s="213"/>
      <c r="K11" s="213"/>
      <c r="L11" s="213"/>
      <c r="M11" s="213"/>
      <c r="N11" s="213"/>
      <c r="O11" s="213"/>
      <c r="P11" s="213"/>
      <c r="Q11" s="213"/>
      <c r="R11" s="213"/>
      <c r="S11" s="213"/>
      <c r="T11" s="213"/>
      <c r="U11" s="213"/>
      <c r="V11" s="213"/>
      <c r="W11" s="213"/>
      <c r="X11" s="213"/>
      <c r="Y11" s="213"/>
      <c r="Z11" s="213"/>
      <c r="AA11" s="213"/>
      <c r="AB11" s="213"/>
      <c r="AC11" s="213"/>
      <c r="AD11" s="213"/>
      <c r="AE11" s="213"/>
      <c r="AF11" s="213"/>
      <c r="AG11" s="214"/>
    </row>
    <row r="12" spans="2:34" ht="88.5" customHeight="1" x14ac:dyDescent="0.2">
      <c r="B12" s="212" t="s">
        <v>243</v>
      </c>
      <c r="C12" s="213"/>
      <c r="D12" s="213"/>
      <c r="E12" s="213"/>
      <c r="F12" s="213"/>
      <c r="G12" s="213"/>
      <c r="H12" s="213"/>
      <c r="I12" s="213"/>
      <c r="J12" s="213"/>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14"/>
    </row>
    <row r="13" spans="2:34" ht="69" customHeight="1" x14ac:dyDescent="0.2">
      <c r="B13" s="212" t="s">
        <v>239</v>
      </c>
      <c r="C13" s="213"/>
      <c r="D13" s="213"/>
      <c r="E13" s="213"/>
      <c r="F13" s="213"/>
      <c r="G13" s="213"/>
      <c r="H13" s="213"/>
      <c r="I13" s="213"/>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14"/>
    </row>
    <row r="14" spans="2:34" ht="80.25" customHeight="1" x14ac:dyDescent="0.2">
      <c r="B14" s="212" t="s">
        <v>244</v>
      </c>
      <c r="C14" s="213"/>
      <c r="D14" s="213"/>
      <c r="E14" s="213"/>
      <c r="F14" s="213"/>
      <c r="G14" s="213"/>
      <c r="H14" s="213"/>
      <c r="I14" s="213"/>
      <c r="J14" s="213"/>
      <c r="K14" s="213"/>
      <c r="L14" s="213"/>
      <c r="M14" s="213"/>
      <c r="N14" s="213"/>
      <c r="O14" s="213"/>
      <c r="P14" s="213"/>
      <c r="Q14" s="213"/>
      <c r="R14" s="213"/>
      <c r="S14" s="213"/>
      <c r="T14" s="213"/>
      <c r="U14" s="213"/>
      <c r="V14" s="213"/>
      <c r="W14" s="213"/>
      <c r="X14" s="213"/>
      <c r="Y14" s="213"/>
      <c r="Z14" s="213"/>
      <c r="AA14" s="213"/>
      <c r="AB14" s="213"/>
      <c r="AC14" s="213"/>
      <c r="AD14" s="213"/>
      <c r="AE14" s="213"/>
      <c r="AF14" s="213"/>
      <c r="AG14" s="214"/>
    </row>
    <row r="15" spans="2:34" ht="157.5" customHeight="1" x14ac:dyDescent="0.2">
      <c r="B15" s="212" t="s">
        <v>246</v>
      </c>
      <c r="C15" s="213"/>
      <c r="D15" s="213"/>
      <c r="E15" s="213"/>
      <c r="F15" s="213"/>
      <c r="G15" s="213"/>
      <c r="H15" s="213"/>
      <c r="I15" s="213"/>
      <c r="J15" s="213"/>
      <c r="K15" s="213"/>
      <c r="L15" s="213"/>
      <c r="M15" s="213"/>
      <c r="N15" s="213"/>
      <c r="O15" s="213"/>
      <c r="P15" s="213"/>
      <c r="Q15" s="213"/>
      <c r="R15" s="213"/>
      <c r="S15" s="213"/>
      <c r="T15" s="213"/>
      <c r="U15" s="213"/>
      <c r="V15" s="213"/>
      <c r="W15" s="213"/>
      <c r="X15" s="213"/>
      <c r="Y15" s="213"/>
      <c r="Z15" s="213"/>
      <c r="AA15" s="213"/>
      <c r="AB15" s="213"/>
      <c r="AC15" s="213"/>
      <c r="AD15" s="213"/>
      <c r="AE15" s="213"/>
      <c r="AF15" s="213"/>
      <c r="AG15" s="214"/>
    </row>
    <row r="16" spans="2:34" x14ac:dyDescent="0.2">
      <c r="B16" s="218"/>
      <c r="C16" s="219"/>
      <c r="D16" s="219"/>
      <c r="E16" s="219"/>
      <c r="F16" s="219"/>
      <c r="G16" s="219"/>
      <c r="H16" s="219"/>
      <c r="I16" s="219"/>
      <c r="J16" s="219"/>
      <c r="K16" s="219"/>
      <c r="L16" s="219"/>
      <c r="M16" s="219"/>
      <c r="N16" s="219"/>
      <c r="O16" s="219"/>
      <c r="P16" s="219"/>
      <c r="Q16" s="219"/>
      <c r="R16" s="219"/>
      <c r="S16" s="219"/>
      <c r="T16" s="219"/>
      <c r="U16" s="219"/>
      <c r="V16" s="219"/>
      <c r="W16" s="219"/>
      <c r="X16" s="219"/>
      <c r="Y16" s="219"/>
      <c r="Z16" s="219"/>
      <c r="AA16" s="219"/>
      <c r="AB16" s="219"/>
      <c r="AC16" s="219"/>
      <c r="AD16" s="219"/>
      <c r="AE16" s="219"/>
      <c r="AF16" s="219"/>
      <c r="AG16" s="220"/>
      <c r="AH16" s="204"/>
    </row>
    <row r="17" spans="2:34" x14ac:dyDescent="0.2">
      <c r="B17" s="204"/>
      <c r="C17" s="204"/>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c r="AC17" s="204"/>
      <c r="AD17" s="204"/>
      <c r="AE17" s="204"/>
      <c r="AF17" s="204"/>
      <c r="AG17" s="204"/>
      <c r="AH17" s="204"/>
    </row>
    <row r="18" spans="2:34" x14ac:dyDescent="0.2">
      <c r="B18" s="204"/>
      <c r="C18" s="204"/>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row>
    <row r="19" spans="2:34" x14ac:dyDescent="0.2">
      <c r="B19" s="204"/>
      <c r="C19" s="204"/>
      <c r="D19" s="204"/>
      <c r="E19" s="204"/>
      <c r="F19" s="204"/>
      <c r="G19" s="204"/>
      <c r="H19" s="204"/>
      <c r="I19" s="204"/>
      <c r="J19" s="204"/>
      <c r="K19" s="204"/>
      <c r="L19" s="204"/>
      <c r="M19" s="204"/>
      <c r="N19" s="204"/>
      <c r="O19" s="204"/>
      <c r="P19" s="204"/>
      <c r="Q19" s="204"/>
      <c r="R19" s="204"/>
      <c r="S19" s="204"/>
      <c r="T19" s="204"/>
      <c r="U19" s="204"/>
      <c r="V19" s="204"/>
      <c r="W19" s="204"/>
      <c r="X19" s="204"/>
      <c r="Y19" s="204"/>
      <c r="Z19" s="204"/>
      <c r="AA19" s="204"/>
      <c r="AB19" s="204"/>
      <c r="AC19" s="204"/>
      <c r="AD19" s="204"/>
      <c r="AE19" s="204"/>
      <c r="AF19" s="204"/>
      <c r="AG19" s="204"/>
      <c r="AH19" s="204"/>
    </row>
    <row r="20" spans="2:34" x14ac:dyDescent="0.2">
      <c r="B20" s="204"/>
      <c r="C20" s="204"/>
      <c r="D20" s="204"/>
      <c r="E20" s="204"/>
      <c r="F20" s="204"/>
      <c r="G20" s="204"/>
      <c r="H20" s="204"/>
      <c r="I20" s="204"/>
      <c r="J20" s="204"/>
      <c r="K20" s="204"/>
      <c r="L20" s="204"/>
      <c r="M20" s="204"/>
      <c r="N20" s="204"/>
      <c r="O20" s="204"/>
      <c r="P20" s="204"/>
      <c r="Q20" s="204"/>
      <c r="R20" s="204"/>
      <c r="S20" s="204"/>
      <c r="T20" s="204"/>
      <c r="U20" s="204"/>
      <c r="V20" s="204"/>
      <c r="W20" s="204"/>
      <c r="X20" s="204"/>
      <c r="Y20" s="204"/>
      <c r="Z20" s="204"/>
      <c r="AA20" s="204"/>
      <c r="AB20" s="204"/>
      <c r="AC20" s="204"/>
      <c r="AD20" s="204"/>
      <c r="AE20" s="204"/>
      <c r="AF20" s="204"/>
      <c r="AG20" s="204"/>
      <c r="AH20" s="204"/>
    </row>
    <row r="21" spans="2:34" x14ac:dyDescent="0.2">
      <c r="B21" s="204"/>
      <c r="C21" s="204"/>
      <c r="D21" s="204"/>
      <c r="E21" s="204"/>
      <c r="F21" s="204"/>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4"/>
    </row>
    <row r="22" spans="2:34" x14ac:dyDescent="0.2">
      <c r="B22" s="204"/>
      <c r="C22" s="204"/>
      <c r="D22" s="204"/>
      <c r="E22" s="204"/>
      <c r="F22" s="204"/>
      <c r="G22" s="204"/>
      <c r="H22" s="204"/>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4"/>
      <c r="AF22" s="204"/>
      <c r="AG22" s="204"/>
      <c r="AH22" s="204"/>
    </row>
    <row r="23" spans="2:34" x14ac:dyDescent="0.2">
      <c r="B23" s="204"/>
      <c r="C23" s="204"/>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c r="AF23" s="204"/>
      <c r="AG23" s="204"/>
      <c r="AH23" s="204"/>
    </row>
    <row r="24" spans="2:34" x14ac:dyDescent="0.2">
      <c r="B24" s="204"/>
      <c r="C24" s="204"/>
      <c r="D24" s="204"/>
      <c r="E24" s="204"/>
      <c r="F24" s="204"/>
      <c r="G24" s="204"/>
      <c r="H24" s="204"/>
      <c r="I24" s="204"/>
      <c r="J24" s="204"/>
      <c r="K24" s="204"/>
      <c r="L24" s="204"/>
      <c r="M24" s="204"/>
      <c r="N24" s="204"/>
      <c r="O24" s="204"/>
      <c r="P24" s="204"/>
      <c r="Q24" s="204"/>
      <c r="R24" s="204"/>
      <c r="S24" s="204"/>
      <c r="T24" s="204"/>
      <c r="U24" s="204"/>
      <c r="V24" s="204"/>
      <c r="W24" s="204"/>
      <c r="X24" s="204"/>
      <c r="Y24" s="204"/>
      <c r="Z24" s="204"/>
      <c r="AA24" s="204"/>
      <c r="AB24" s="204"/>
      <c r="AC24" s="204"/>
      <c r="AD24" s="204"/>
      <c r="AE24" s="204"/>
      <c r="AF24" s="204"/>
      <c r="AG24" s="204"/>
      <c r="AH24" s="204"/>
    </row>
    <row r="25" spans="2:34" x14ac:dyDescent="0.2">
      <c r="B25" s="204"/>
      <c r="C25" s="204"/>
      <c r="D25" s="204"/>
      <c r="E25" s="204"/>
      <c r="F25" s="204"/>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row>
    <row r="26" spans="2:34" x14ac:dyDescent="0.2">
      <c r="B26" s="204"/>
      <c r="C26" s="204"/>
      <c r="D26" s="204"/>
      <c r="E26" s="204"/>
      <c r="F26" s="204"/>
      <c r="G26" s="204"/>
      <c r="H26" s="204"/>
      <c r="I26" s="204"/>
      <c r="J26" s="204"/>
      <c r="K26" s="204"/>
      <c r="L26" s="204"/>
      <c r="M26" s="204"/>
      <c r="N26" s="204"/>
      <c r="O26" s="204"/>
      <c r="P26" s="204"/>
      <c r="Q26" s="204"/>
      <c r="R26" s="204"/>
      <c r="S26" s="204"/>
      <c r="T26" s="204"/>
      <c r="U26" s="204"/>
      <c r="V26" s="204"/>
      <c r="W26" s="204"/>
      <c r="X26" s="204"/>
      <c r="Y26" s="204"/>
      <c r="Z26" s="204"/>
      <c r="AA26" s="204"/>
      <c r="AB26" s="204"/>
      <c r="AC26" s="204"/>
      <c r="AD26" s="204"/>
      <c r="AE26" s="204"/>
      <c r="AF26" s="204"/>
      <c r="AG26" s="204"/>
      <c r="AH26" s="204"/>
    </row>
    <row r="27" spans="2:34" x14ac:dyDescent="0.2">
      <c r="B27" s="204"/>
      <c r="C27" s="204"/>
      <c r="D27" s="204"/>
      <c r="E27" s="204"/>
      <c r="F27" s="204"/>
      <c r="G27" s="204"/>
      <c r="H27" s="204"/>
      <c r="I27" s="204"/>
      <c r="J27" s="204"/>
      <c r="K27" s="204"/>
      <c r="L27" s="204"/>
      <c r="M27" s="204"/>
      <c r="N27" s="204"/>
      <c r="O27" s="204"/>
      <c r="P27" s="204"/>
      <c r="Q27" s="204"/>
      <c r="R27" s="204"/>
      <c r="S27" s="204"/>
      <c r="T27" s="204"/>
      <c r="U27" s="204"/>
      <c r="V27" s="204"/>
      <c r="W27" s="204"/>
      <c r="X27" s="204"/>
      <c r="Y27" s="204"/>
      <c r="Z27" s="204"/>
      <c r="AA27" s="204"/>
      <c r="AB27" s="204"/>
      <c r="AC27" s="204"/>
      <c r="AD27" s="204"/>
      <c r="AE27" s="204"/>
      <c r="AF27" s="204"/>
      <c r="AG27" s="204"/>
      <c r="AH27" s="204"/>
    </row>
    <row r="28" spans="2:34" x14ac:dyDescent="0.2">
      <c r="B28" s="204"/>
      <c r="C28" s="204"/>
      <c r="D28" s="204"/>
      <c r="E28" s="204"/>
      <c r="F28" s="204"/>
      <c r="G28" s="204"/>
      <c r="H28" s="204"/>
      <c r="I28" s="204"/>
      <c r="J28" s="204"/>
      <c r="K28" s="204"/>
      <c r="L28" s="204"/>
      <c r="M28" s="204"/>
      <c r="N28" s="204"/>
      <c r="O28" s="204"/>
      <c r="P28" s="204"/>
      <c r="Q28" s="204"/>
      <c r="R28" s="204"/>
      <c r="S28" s="204"/>
      <c r="T28" s="204"/>
      <c r="U28" s="204"/>
      <c r="V28" s="204"/>
      <c r="W28" s="204"/>
      <c r="X28" s="204"/>
      <c r="Y28" s="204"/>
      <c r="Z28" s="204"/>
      <c r="AA28" s="204"/>
      <c r="AB28" s="204"/>
      <c r="AC28" s="204"/>
      <c r="AD28" s="204"/>
      <c r="AE28" s="204"/>
      <c r="AF28" s="204"/>
      <c r="AG28" s="204"/>
      <c r="AH28" s="204"/>
    </row>
    <row r="29" spans="2:34" x14ac:dyDescent="0.2">
      <c r="B29" s="204"/>
      <c r="C29" s="204"/>
      <c r="D29" s="204"/>
      <c r="E29" s="204"/>
      <c r="F29" s="204"/>
      <c r="G29" s="204"/>
      <c r="H29" s="204"/>
      <c r="I29" s="204"/>
      <c r="J29" s="204"/>
      <c r="K29" s="204"/>
      <c r="L29" s="204"/>
      <c r="M29" s="204"/>
      <c r="N29" s="204"/>
      <c r="O29" s="204"/>
      <c r="P29" s="204"/>
      <c r="Q29" s="204"/>
      <c r="R29" s="204"/>
      <c r="S29" s="204"/>
      <c r="T29" s="204"/>
      <c r="U29" s="204"/>
      <c r="V29" s="204"/>
      <c r="W29" s="204"/>
      <c r="X29" s="204"/>
      <c r="Y29" s="204"/>
      <c r="Z29" s="204"/>
      <c r="AA29" s="204"/>
      <c r="AB29" s="204"/>
      <c r="AC29" s="204"/>
      <c r="AD29" s="204"/>
      <c r="AE29" s="204"/>
      <c r="AF29" s="204"/>
      <c r="AG29" s="204"/>
      <c r="AH29" s="204"/>
    </row>
    <row r="30" spans="2:34" x14ac:dyDescent="0.2">
      <c r="B30" s="204"/>
      <c r="C30" s="204"/>
      <c r="D30" s="204"/>
      <c r="E30" s="204"/>
      <c r="F30" s="204"/>
      <c r="G30" s="204"/>
      <c r="H30" s="204"/>
      <c r="I30" s="204"/>
      <c r="J30" s="204"/>
      <c r="K30" s="204"/>
      <c r="L30" s="204"/>
      <c r="M30" s="204"/>
      <c r="N30" s="204"/>
      <c r="O30" s="204"/>
      <c r="P30" s="204"/>
      <c r="Q30" s="204"/>
      <c r="R30" s="204"/>
      <c r="S30" s="204"/>
      <c r="T30" s="204"/>
      <c r="U30" s="204"/>
      <c r="V30" s="204"/>
      <c r="W30" s="204"/>
      <c r="X30" s="204"/>
      <c r="Y30" s="204"/>
      <c r="Z30" s="204"/>
      <c r="AA30" s="204"/>
      <c r="AB30" s="204"/>
      <c r="AC30" s="204"/>
      <c r="AD30" s="204"/>
      <c r="AE30" s="204"/>
      <c r="AF30" s="204"/>
      <c r="AG30" s="204"/>
      <c r="AH30" s="204"/>
    </row>
    <row r="31" spans="2:34" x14ac:dyDescent="0.2">
      <c r="B31" s="204"/>
      <c r="C31" s="204"/>
      <c r="D31" s="204"/>
      <c r="E31" s="204"/>
      <c r="F31" s="204"/>
      <c r="G31" s="204"/>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row>
    <row r="32" spans="2:34" x14ac:dyDescent="0.2">
      <c r="B32" s="204"/>
      <c r="C32" s="204"/>
      <c r="D32" s="204"/>
      <c r="E32" s="204"/>
      <c r="F32" s="204"/>
      <c r="G32" s="204"/>
      <c r="H32" s="204"/>
      <c r="I32" s="204"/>
      <c r="J32" s="204"/>
      <c r="K32" s="204"/>
      <c r="L32" s="204"/>
      <c r="M32" s="204"/>
      <c r="N32" s="204"/>
      <c r="O32" s="204"/>
      <c r="P32" s="204"/>
      <c r="Q32" s="204"/>
      <c r="R32" s="204"/>
      <c r="S32" s="204"/>
      <c r="T32" s="204"/>
      <c r="U32" s="204"/>
      <c r="V32" s="204"/>
      <c r="W32" s="204"/>
      <c r="X32" s="204"/>
      <c r="Y32" s="204"/>
      <c r="Z32" s="204"/>
      <c r="AA32" s="204"/>
      <c r="AB32" s="204"/>
      <c r="AC32" s="204"/>
      <c r="AD32" s="204"/>
      <c r="AE32" s="204"/>
      <c r="AF32" s="204"/>
      <c r="AG32" s="204"/>
      <c r="AH32" s="204"/>
    </row>
    <row r="33" spans="2:34" x14ac:dyDescent="0.2">
      <c r="B33" s="204"/>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row>
    <row r="34" spans="2:34" x14ac:dyDescent="0.2">
      <c r="B34" s="204"/>
      <c r="C34" s="204"/>
      <c r="D34" s="204"/>
      <c r="E34" s="204"/>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row>
    <row r="35" spans="2:34" x14ac:dyDescent="0.2">
      <c r="B35" s="204"/>
      <c r="C35" s="204"/>
      <c r="D35" s="204"/>
      <c r="E35" s="204"/>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row>
    <row r="36" spans="2:34" x14ac:dyDescent="0.2">
      <c r="B36" s="204"/>
      <c r="C36" s="204"/>
      <c r="D36" s="204"/>
      <c r="E36" s="204"/>
      <c r="F36" s="204"/>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row>
    <row r="37" spans="2:34" x14ac:dyDescent="0.2">
      <c r="B37" s="204"/>
      <c r="C37" s="204"/>
      <c r="D37" s="204"/>
      <c r="E37" s="204"/>
      <c r="F37" s="204"/>
      <c r="G37" s="204"/>
      <c r="H37" s="204"/>
      <c r="I37" s="204"/>
      <c r="J37" s="204"/>
      <c r="K37" s="204"/>
      <c r="L37" s="204"/>
      <c r="M37" s="204"/>
      <c r="N37" s="204"/>
      <c r="O37" s="204"/>
      <c r="P37" s="204"/>
      <c r="Q37" s="204"/>
      <c r="R37" s="204"/>
      <c r="S37" s="204"/>
      <c r="T37" s="204"/>
      <c r="U37" s="204"/>
      <c r="V37" s="204"/>
      <c r="W37" s="204"/>
      <c r="X37" s="204"/>
      <c r="Y37" s="204"/>
      <c r="Z37" s="204"/>
      <c r="AA37" s="204"/>
      <c r="AB37" s="204"/>
      <c r="AC37" s="204"/>
      <c r="AD37" s="204"/>
      <c r="AE37" s="204"/>
      <c r="AF37" s="204"/>
      <c r="AG37" s="204"/>
      <c r="AH37" s="204"/>
    </row>
    <row r="38" spans="2:34" x14ac:dyDescent="0.2">
      <c r="B38" s="204"/>
      <c r="C38" s="204"/>
      <c r="D38" s="204"/>
      <c r="E38" s="204"/>
      <c r="F38" s="204"/>
      <c r="G38" s="204"/>
      <c r="H38" s="204"/>
      <c r="I38" s="204"/>
      <c r="J38" s="204"/>
      <c r="K38" s="204"/>
      <c r="L38" s="204"/>
      <c r="M38" s="204"/>
      <c r="N38" s="204"/>
      <c r="O38" s="204"/>
      <c r="P38" s="204"/>
      <c r="Q38" s="204"/>
      <c r="R38" s="204"/>
      <c r="S38" s="204"/>
      <c r="T38" s="204"/>
      <c r="U38" s="204"/>
      <c r="V38" s="204"/>
      <c r="W38" s="204"/>
      <c r="X38" s="204"/>
      <c r="Y38" s="204"/>
      <c r="Z38" s="204"/>
      <c r="AA38" s="204"/>
      <c r="AB38" s="204"/>
      <c r="AC38" s="204"/>
      <c r="AD38" s="204"/>
      <c r="AE38" s="204"/>
      <c r="AF38" s="204"/>
      <c r="AG38" s="204"/>
      <c r="AH38" s="204"/>
    </row>
    <row r="39" spans="2:34" x14ac:dyDescent="0.2">
      <c r="B39" s="204"/>
      <c r="C39" s="204"/>
      <c r="D39" s="204"/>
      <c r="E39" s="204"/>
      <c r="F39" s="204"/>
      <c r="G39" s="204"/>
      <c r="H39" s="204"/>
      <c r="I39" s="204"/>
      <c r="J39" s="204"/>
      <c r="K39" s="204"/>
      <c r="L39" s="204"/>
      <c r="M39" s="204"/>
      <c r="N39" s="204"/>
      <c r="O39" s="204"/>
      <c r="P39" s="204"/>
      <c r="Q39" s="204"/>
      <c r="R39" s="204"/>
      <c r="S39" s="204"/>
      <c r="T39" s="204"/>
      <c r="U39" s="204"/>
      <c r="V39" s="204"/>
      <c r="W39" s="204"/>
      <c r="X39" s="204"/>
      <c r="Y39" s="204"/>
      <c r="Z39" s="204"/>
      <c r="AA39" s="204"/>
      <c r="AB39" s="204"/>
      <c r="AC39" s="204"/>
      <c r="AD39" s="204"/>
      <c r="AE39" s="204"/>
      <c r="AF39" s="204"/>
      <c r="AG39" s="204"/>
      <c r="AH39" s="204"/>
    </row>
    <row r="40" spans="2:34" x14ac:dyDescent="0.2">
      <c r="B40" s="204"/>
      <c r="C40" s="204"/>
      <c r="D40" s="204"/>
      <c r="E40" s="204"/>
      <c r="F40" s="204"/>
      <c r="G40" s="204"/>
      <c r="H40" s="204"/>
      <c r="I40" s="204"/>
      <c r="J40" s="204"/>
      <c r="K40" s="204"/>
      <c r="L40" s="204"/>
      <c r="M40" s="204"/>
      <c r="N40" s="204"/>
      <c r="O40" s="204"/>
      <c r="P40" s="204"/>
      <c r="Q40" s="204"/>
      <c r="R40" s="204"/>
      <c r="S40" s="204"/>
      <c r="T40" s="204"/>
      <c r="U40" s="204"/>
      <c r="V40" s="204"/>
      <c r="W40" s="204"/>
      <c r="X40" s="204"/>
      <c r="Y40" s="204"/>
      <c r="Z40" s="204"/>
      <c r="AA40" s="204"/>
      <c r="AB40" s="204"/>
      <c r="AC40" s="204"/>
      <c r="AD40" s="204"/>
      <c r="AE40" s="204"/>
      <c r="AF40" s="204"/>
      <c r="AG40" s="204"/>
      <c r="AH40" s="204"/>
    </row>
    <row r="41" spans="2:34" x14ac:dyDescent="0.2">
      <c r="B41" s="204"/>
      <c r="C41" s="204"/>
      <c r="D41" s="204"/>
      <c r="E41" s="204"/>
      <c r="F41" s="204"/>
      <c r="G41" s="204"/>
      <c r="H41" s="204"/>
      <c r="I41" s="204"/>
      <c r="J41" s="204"/>
      <c r="K41" s="204"/>
      <c r="L41" s="204"/>
      <c r="M41" s="204"/>
      <c r="N41" s="204"/>
      <c r="O41" s="204"/>
      <c r="P41" s="204"/>
      <c r="Q41" s="204"/>
      <c r="R41" s="204"/>
      <c r="S41" s="204"/>
      <c r="T41" s="204"/>
      <c r="U41" s="204"/>
      <c r="V41" s="204"/>
      <c r="W41" s="204"/>
      <c r="X41" s="204"/>
      <c r="Y41" s="204"/>
      <c r="Z41" s="204"/>
      <c r="AA41" s="204"/>
      <c r="AB41" s="204"/>
      <c r="AC41" s="204"/>
      <c r="AD41" s="204"/>
      <c r="AE41" s="204"/>
      <c r="AF41" s="204"/>
      <c r="AG41" s="204"/>
      <c r="AH41" s="204"/>
    </row>
    <row r="42" spans="2:34" x14ac:dyDescent="0.2">
      <c r="B42" s="204"/>
      <c r="C42" s="204"/>
      <c r="D42" s="204"/>
      <c r="E42" s="204"/>
      <c r="F42" s="204"/>
      <c r="G42" s="204"/>
      <c r="H42" s="204"/>
      <c r="I42" s="204"/>
      <c r="J42" s="204"/>
      <c r="K42" s="204"/>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row>
    <row r="43" spans="2:34" x14ac:dyDescent="0.2">
      <c r="B43" s="204"/>
      <c r="C43" s="204"/>
      <c r="D43" s="204"/>
      <c r="E43" s="204"/>
      <c r="F43" s="204"/>
      <c r="G43" s="204"/>
      <c r="H43" s="204"/>
      <c r="I43" s="204"/>
      <c r="J43" s="204"/>
      <c r="K43" s="204"/>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row>
    <row r="44" spans="2:34" x14ac:dyDescent="0.2">
      <c r="B44" s="204"/>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row>
    <row r="45" spans="2:34" x14ac:dyDescent="0.2">
      <c r="B45" s="204"/>
      <c r="C45" s="204"/>
      <c r="D45" s="204"/>
      <c r="E45" s="204"/>
      <c r="F45" s="204"/>
      <c r="G45" s="204"/>
      <c r="H45" s="204"/>
      <c r="I45" s="204"/>
      <c r="J45" s="204"/>
      <c r="K45" s="204"/>
      <c r="L45" s="204"/>
      <c r="M45" s="204"/>
      <c r="N45" s="204"/>
      <c r="O45" s="204"/>
      <c r="P45" s="204"/>
      <c r="Q45" s="204"/>
      <c r="R45" s="204"/>
      <c r="S45" s="204"/>
      <c r="T45" s="204"/>
      <c r="U45" s="204"/>
      <c r="V45" s="204"/>
      <c r="W45" s="204"/>
      <c r="X45" s="204"/>
      <c r="Y45" s="204"/>
      <c r="Z45" s="204"/>
      <c r="AA45" s="204"/>
      <c r="AB45" s="204"/>
      <c r="AC45" s="204"/>
      <c r="AD45" s="204"/>
      <c r="AE45" s="204"/>
      <c r="AF45" s="204"/>
      <c r="AG45" s="204"/>
      <c r="AH45" s="204"/>
    </row>
    <row r="46" spans="2:34" x14ac:dyDescent="0.2">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row>
    <row r="47" spans="2:34" x14ac:dyDescent="0.2">
      <c r="B47" s="204"/>
      <c r="C47" s="204"/>
      <c r="D47" s="204"/>
      <c r="E47" s="204"/>
      <c r="F47" s="204"/>
      <c r="G47" s="204"/>
      <c r="H47" s="204"/>
      <c r="I47" s="204"/>
      <c r="J47" s="204"/>
      <c r="K47" s="204"/>
      <c r="L47" s="204"/>
      <c r="M47" s="204"/>
      <c r="N47" s="204"/>
      <c r="O47" s="204"/>
      <c r="P47" s="204"/>
      <c r="Q47" s="204"/>
      <c r="R47" s="204"/>
      <c r="S47" s="204"/>
      <c r="T47" s="204"/>
      <c r="U47" s="204"/>
      <c r="V47" s="204"/>
      <c r="W47" s="204"/>
      <c r="X47" s="204"/>
      <c r="Y47" s="204"/>
      <c r="Z47" s="204"/>
      <c r="AA47" s="204"/>
      <c r="AB47" s="204"/>
      <c r="AC47" s="204"/>
      <c r="AD47" s="204"/>
      <c r="AE47" s="204"/>
      <c r="AF47" s="204"/>
      <c r="AG47" s="204"/>
      <c r="AH47" s="204"/>
    </row>
    <row r="48" spans="2:34" x14ac:dyDescent="0.2">
      <c r="B48" s="204"/>
      <c r="C48" s="204"/>
      <c r="D48" s="204"/>
      <c r="E48" s="204"/>
      <c r="F48" s="204"/>
      <c r="G48" s="204"/>
      <c r="H48" s="204"/>
      <c r="I48" s="204"/>
      <c r="J48" s="204"/>
      <c r="K48" s="204"/>
      <c r="L48" s="204"/>
      <c r="M48" s="204"/>
      <c r="N48" s="204"/>
      <c r="O48" s="204"/>
      <c r="P48" s="204"/>
      <c r="Q48" s="204"/>
      <c r="R48" s="204"/>
      <c r="S48" s="204"/>
      <c r="T48" s="204"/>
      <c r="U48" s="204"/>
      <c r="V48" s="204"/>
      <c r="W48" s="204"/>
      <c r="X48" s="204"/>
      <c r="Y48" s="204"/>
      <c r="Z48" s="204"/>
      <c r="AA48" s="204"/>
      <c r="AB48" s="204"/>
      <c r="AC48" s="204"/>
      <c r="AD48" s="204"/>
      <c r="AE48" s="204"/>
      <c r="AF48" s="204"/>
      <c r="AG48" s="204"/>
      <c r="AH48" s="204"/>
    </row>
    <row r="49" spans="2:34" x14ac:dyDescent="0.2">
      <c r="B49" s="204"/>
      <c r="C49" s="204"/>
      <c r="D49" s="204"/>
      <c r="E49" s="204"/>
      <c r="F49" s="204"/>
      <c r="G49" s="204"/>
      <c r="H49" s="204"/>
      <c r="I49" s="204"/>
      <c r="J49" s="204"/>
      <c r="K49" s="204"/>
      <c r="L49" s="204"/>
      <c r="M49" s="204"/>
      <c r="N49" s="204"/>
      <c r="O49" s="204"/>
      <c r="P49" s="204"/>
      <c r="Q49" s="204"/>
      <c r="R49" s="204"/>
      <c r="S49" s="204"/>
      <c r="T49" s="204"/>
      <c r="U49" s="204"/>
      <c r="V49" s="204"/>
      <c r="W49" s="204"/>
      <c r="X49" s="204"/>
      <c r="Y49" s="204"/>
      <c r="Z49" s="204"/>
      <c r="AA49" s="204"/>
      <c r="AB49" s="204"/>
      <c r="AC49" s="204"/>
      <c r="AD49" s="204"/>
      <c r="AE49" s="204"/>
      <c r="AF49" s="204"/>
      <c r="AG49" s="204"/>
      <c r="AH49" s="204"/>
    </row>
    <row r="50" spans="2:34" x14ac:dyDescent="0.2">
      <c r="B50" s="204"/>
      <c r="C50" s="204"/>
      <c r="D50" s="204"/>
      <c r="E50" s="204"/>
      <c r="F50" s="204"/>
      <c r="G50" s="204"/>
      <c r="H50" s="204"/>
      <c r="I50" s="204"/>
      <c r="J50" s="204"/>
      <c r="K50" s="204"/>
      <c r="L50" s="204"/>
      <c r="M50" s="204"/>
      <c r="N50" s="204"/>
      <c r="O50" s="204"/>
      <c r="P50" s="204"/>
      <c r="Q50" s="204"/>
      <c r="R50" s="204"/>
      <c r="S50" s="204"/>
      <c r="T50" s="204"/>
      <c r="U50" s="204"/>
      <c r="V50" s="204"/>
      <c r="W50" s="204"/>
      <c r="X50" s="204"/>
      <c r="Y50" s="204"/>
      <c r="Z50" s="204"/>
      <c r="AA50" s="204"/>
      <c r="AB50" s="204"/>
      <c r="AC50" s="204"/>
      <c r="AD50" s="204"/>
      <c r="AE50" s="204"/>
      <c r="AF50" s="204"/>
      <c r="AG50" s="204"/>
      <c r="AH50" s="204"/>
    </row>
    <row r="51" spans="2:34" x14ac:dyDescent="0.2">
      <c r="B51" s="204"/>
      <c r="C51" s="204"/>
      <c r="D51" s="204"/>
      <c r="E51" s="204"/>
      <c r="F51" s="204"/>
      <c r="G51" s="204"/>
      <c r="H51" s="204"/>
      <c r="I51" s="204"/>
      <c r="J51" s="204"/>
      <c r="K51" s="204"/>
      <c r="L51" s="204"/>
      <c r="M51" s="204"/>
      <c r="N51" s="204"/>
      <c r="O51" s="204"/>
      <c r="P51" s="204"/>
      <c r="Q51" s="204"/>
      <c r="R51" s="204"/>
      <c r="S51" s="204"/>
      <c r="T51" s="204"/>
      <c r="U51" s="204"/>
      <c r="V51" s="204"/>
      <c r="W51" s="204"/>
      <c r="X51" s="204"/>
      <c r="Y51" s="204"/>
      <c r="Z51" s="204"/>
      <c r="AA51" s="204"/>
      <c r="AB51" s="204"/>
      <c r="AC51" s="204"/>
      <c r="AD51" s="204"/>
      <c r="AE51" s="204"/>
      <c r="AF51" s="204"/>
      <c r="AG51" s="204"/>
      <c r="AH51" s="204"/>
    </row>
    <row r="52" spans="2:34" x14ac:dyDescent="0.2">
      <c r="B52" s="204"/>
      <c r="C52" s="204"/>
      <c r="D52" s="204"/>
      <c r="E52" s="204"/>
      <c r="F52" s="204"/>
      <c r="G52" s="204"/>
      <c r="H52" s="204"/>
      <c r="I52" s="204"/>
      <c r="J52" s="204"/>
      <c r="K52" s="204"/>
      <c r="L52" s="204"/>
      <c r="M52" s="204"/>
      <c r="N52" s="204"/>
      <c r="O52" s="204"/>
      <c r="P52" s="204"/>
      <c r="Q52" s="204"/>
      <c r="R52" s="204"/>
      <c r="S52" s="204"/>
      <c r="T52" s="204"/>
      <c r="U52" s="204"/>
      <c r="V52" s="204"/>
      <c r="W52" s="204"/>
      <c r="X52" s="204"/>
      <c r="Y52" s="204"/>
      <c r="Z52" s="204"/>
      <c r="AA52" s="204"/>
      <c r="AB52" s="204"/>
      <c r="AC52" s="204"/>
      <c r="AD52" s="204"/>
      <c r="AE52" s="204"/>
      <c r="AF52" s="204"/>
      <c r="AG52" s="204"/>
      <c r="AH52" s="204"/>
    </row>
    <row r="53" spans="2:34" x14ac:dyDescent="0.2">
      <c r="B53" s="204"/>
      <c r="C53" s="204"/>
      <c r="D53" s="204"/>
      <c r="E53" s="204"/>
      <c r="F53" s="204"/>
      <c r="G53" s="204"/>
      <c r="H53" s="204"/>
      <c r="I53" s="204"/>
      <c r="J53" s="204"/>
      <c r="K53" s="204"/>
      <c r="L53" s="204"/>
      <c r="M53" s="204"/>
      <c r="N53" s="204"/>
      <c r="O53" s="204"/>
      <c r="P53" s="204"/>
      <c r="Q53" s="204"/>
      <c r="R53" s="204"/>
      <c r="S53" s="204"/>
      <c r="T53" s="204"/>
      <c r="U53" s="204"/>
      <c r="V53" s="204"/>
      <c r="W53" s="204"/>
      <c r="X53" s="204"/>
      <c r="Y53" s="204"/>
      <c r="Z53" s="204"/>
      <c r="AA53" s="204"/>
      <c r="AB53" s="204"/>
      <c r="AC53" s="204"/>
      <c r="AD53" s="204"/>
      <c r="AE53" s="204"/>
      <c r="AF53" s="204"/>
      <c r="AG53" s="204"/>
      <c r="AH53" s="204"/>
    </row>
    <row r="54" spans="2:34" x14ac:dyDescent="0.2">
      <c r="B54" s="204"/>
      <c r="C54" s="204"/>
      <c r="D54" s="204"/>
      <c r="E54" s="204"/>
      <c r="F54" s="204"/>
      <c r="G54" s="204"/>
      <c r="H54" s="204"/>
      <c r="I54" s="204"/>
      <c r="J54" s="204"/>
      <c r="K54" s="204"/>
      <c r="L54" s="204"/>
      <c r="M54" s="204"/>
      <c r="N54" s="204"/>
      <c r="O54" s="204"/>
      <c r="P54" s="204"/>
      <c r="Q54" s="204"/>
      <c r="R54" s="204"/>
      <c r="S54" s="204"/>
      <c r="T54" s="204"/>
      <c r="U54" s="204"/>
      <c r="V54" s="204"/>
      <c r="W54" s="204"/>
      <c r="X54" s="204"/>
      <c r="Y54" s="204"/>
      <c r="Z54" s="204"/>
      <c r="AA54" s="204"/>
      <c r="AB54" s="204"/>
      <c r="AC54" s="204"/>
      <c r="AD54" s="204"/>
      <c r="AE54" s="204"/>
      <c r="AF54" s="204"/>
      <c r="AG54" s="204"/>
      <c r="AH54" s="204"/>
    </row>
    <row r="55" spans="2:34" x14ac:dyDescent="0.2">
      <c r="B55" s="204"/>
      <c r="C55" s="204"/>
      <c r="D55" s="204"/>
      <c r="E55" s="204"/>
      <c r="F55" s="204"/>
      <c r="G55" s="204"/>
      <c r="H55" s="204"/>
      <c r="I55" s="204"/>
      <c r="J55" s="204"/>
      <c r="K55" s="204"/>
      <c r="L55" s="204"/>
      <c r="M55" s="204"/>
      <c r="N55" s="204"/>
      <c r="O55" s="204"/>
      <c r="P55" s="204"/>
      <c r="Q55" s="204"/>
      <c r="R55" s="204"/>
      <c r="S55" s="204"/>
      <c r="T55" s="204"/>
      <c r="U55" s="204"/>
      <c r="V55" s="204"/>
      <c r="W55" s="204"/>
      <c r="X55" s="204"/>
      <c r="Y55" s="204"/>
      <c r="Z55" s="204"/>
      <c r="AA55" s="204"/>
      <c r="AB55" s="204"/>
      <c r="AC55" s="204"/>
      <c r="AD55" s="204"/>
      <c r="AE55" s="204"/>
      <c r="AF55" s="204"/>
      <c r="AG55" s="204"/>
      <c r="AH55" s="204"/>
    </row>
    <row r="56" spans="2:34" x14ac:dyDescent="0.2">
      <c r="B56" s="204"/>
      <c r="C56" s="204"/>
      <c r="D56" s="204"/>
      <c r="E56" s="204"/>
      <c r="F56" s="204"/>
      <c r="G56" s="204"/>
      <c r="H56" s="204"/>
      <c r="I56" s="204"/>
      <c r="J56" s="204"/>
      <c r="K56" s="204"/>
      <c r="L56" s="204"/>
      <c r="M56" s="204"/>
      <c r="N56" s="204"/>
      <c r="O56" s="204"/>
      <c r="P56" s="204"/>
      <c r="Q56" s="204"/>
      <c r="R56" s="204"/>
      <c r="S56" s="204"/>
      <c r="T56" s="204"/>
      <c r="U56" s="204"/>
      <c r="V56" s="204"/>
      <c r="W56" s="204"/>
      <c r="X56" s="204"/>
      <c r="Y56" s="204"/>
      <c r="Z56" s="204"/>
      <c r="AA56" s="204"/>
      <c r="AB56" s="204"/>
      <c r="AC56" s="204"/>
      <c r="AD56" s="204"/>
      <c r="AE56" s="204"/>
      <c r="AF56" s="204"/>
      <c r="AG56" s="204"/>
      <c r="AH56" s="204"/>
    </row>
    <row r="57" spans="2:34" x14ac:dyDescent="0.2">
      <c r="B57" s="204"/>
      <c r="C57" s="204"/>
      <c r="D57" s="204"/>
      <c r="E57" s="204"/>
      <c r="F57" s="204"/>
      <c r="G57" s="204"/>
      <c r="H57" s="204"/>
      <c r="I57" s="204"/>
      <c r="J57" s="204"/>
      <c r="K57" s="204"/>
      <c r="L57" s="204"/>
      <c r="M57" s="204"/>
      <c r="N57" s="204"/>
      <c r="O57" s="204"/>
      <c r="P57" s="204"/>
      <c r="Q57" s="204"/>
      <c r="R57" s="204"/>
      <c r="S57" s="204"/>
      <c r="T57" s="204"/>
      <c r="U57" s="204"/>
      <c r="V57" s="204"/>
      <c r="W57" s="204"/>
      <c r="X57" s="204"/>
      <c r="Y57" s="204"/>
      <c r="Z57" s="204"/>
      <c r="AA57" s="204"/>
      <c r="AB57" s="204"/>
      <c r="AC57" s="204"/>
      <c r="AD57" s="204"/>
      <c r="AE57" s="204"/>
      <c r="AF57" s="204"/>
      <c r="AG57" s="204"/>
      <c r="AH57" s="204"/>
    </row>
  </sheetData>
  <mergeCells count="12">
    <mergeCell ref="B10:AG10"/>
    <mergeCell ref="B11:AG11"/>
    <mergeCell ref="B5:AG5"/>
    <mergeCell ref="B16:AG16"/>
    <mergeCell ref="B12:AG12"/>
    <mergeCell ref="B13:AG13"/>
    <mergeCell ref="B14:AG14"/>
    <mergeCell ref="B15:AG15"/>
    <mergeCell ref="B6:AG6"/>
    <mergeCell ref="B7:AG7"/>
    <mergeCell ref="B8:AG8"/>
    <mergeCell ref="B9:AG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A332E-A45C-413E-A7C0-9602B3C8EFF9}">
  <sheetPr>
    <tabColor rgb="FF92D050"/>
    <pageSetUpPr fitToPage="1"/>
  </sheetPr>
  <dimension ref="B2:AI63"/>
  <sheetViews>
    <sheetView showGridLines="0" zoomScale="85" zoomScaleNormal="85" workbookViewId="0">
      <selection activeCell="C4" sqref="C4"/>
    </sheetView>
  </sheetViews>
  <sheetFormatPr defaultColWidth="9.33203125" defaultRowHeight="12.75" x14ac:dyDescent="0.2"/>
  <cols>
    <col min="1" max="1" width="15.33203125" style="2" customWidth="1"/>
    <col min="2" max="2" width="11.33203125" style="2" customWidth="1"/>
    <col min="3" max="3" width="79.5" style="2" bestFit="1" customWidth="1"/>
    <col min="4" max="4" width="29.6640625" style="2" customWidth="1"/>
    <col min="5" max="5" width="25.1640625" style="2" customWidth="1"/>
    <col min="6" max="6" width="16.6640625" style="2" bestFit="1" customWidth="1"/>
    <col min="7" max="14" width="17" style="2" bestFit="1" customWidth="1"/>
    <col min="15" max="15" width="18.33203125" style="2" bestFit="1" customWidth="1"/>
    <col min="16" max="16" width="17.83203125" style="2" bestFit="1" customWidth="1"/>
    <col min="17" max="24" width="18.33203125" style="2" bestFit="1" customWidth="1"/>
    <col min="25" max="25" width="18.6640625" style="2" bestFit="1" customWidth="1"/>
    <col min="26" max="26" width="18.33203125" style="2" bestFit="1" customWidth="1"/>
    <col min="27" max="29" width="18.6640625" style="2" bestFit="1" customWidth="1"/>
    <col min="30" max="30" width="15.1640625" style="2" bestFit="1" customWidth="1"/>
    <col min="31" max="16384" width="9.33203125" style="2"/>
  </cols>
  <sheetData>
    <row r="2" spans="3:30" ht="31.5" customHeight="1" x14ac:dyDescent="1.05">
      <c r="C2" s="6" t="s">
        <v>34</v>
      </c>
      <c r="D2" s="5"/>
      <c r="E2" s="5"/>
      <c r="F2" s="5"/>
      <c r="G2" s="5"/>
      <c r="H2" s="5"/>
      <c r="I2" s="5"/>
      <c r="J2" s="5"/>
      <c r="K2" s="5"/>
      <c r="L2" s="5"/>
      <c r="M2" s="5"/>
      <c r="N2" s="5"/>
    </row>
    <row r="3" spans="3:30" ht="49.5" x14ac:dyDescent="1.3">
      <c r="C3" s="101" t="s">
        <v>209</v>
      </c>
      <c r="D3" s="102"/>
      <c r="E3" s="102"/>
      <c r="F3" s="102"/>
      <c r="G3" s="102"/>
      <c r="H3" s="102"/>
      <c r="I3" s="102"/>
      <c r="J3" s="102"/>
      <c r="K3" s="102"/>
      <c r="L3" s="102"/>
      <c r="M3" s="102"/>
      <c r="N3" s="102"/>
      <c r="O3" s="1"/>
      <c r="P3" s="1"/>
      <c r="Q3" s="1"/>
      <c r="R3" s="1"/>
      <c r="S3" s="1"/>
      <c r="T3" s="1"/>
      <c r="U3" s="1"/>
      <c r="V3" s="1"/>
      <c r="W3" s="1"/>
      <c r="X3" s="1"/>
      <c r="Y3" s="1"/>
      <c r="Z3" s="1"/>
      <c r="AA3" s="1"/>
      <c r="AB3" s="1"/>
      <c r="AC3" s="1"/>
      <c r="AD3" s="1"/>
    </row>
    <row r="4" spans="3:30" ht="26.25" x14ac:dyDescent="0.7">
      <c r="C4" s="31" t="s">
        <v>66</v>
      </c>
      <c r="D4" s="3"/>
      <c r="E4" s="3"/>
      <c r="F4" s="3"/>
      <c r="G4" s="3"/>
      <c r="H4" s="3"/>
      <c r="I4" s="3"/>
      <c r="J4" s="3"/>
      <c r="K4" s="3"/>
      <c r="L4" s="3"/>
      <c r="M4" s="3"/>
      <c r="N4" s="3"/>
      <c r="O4" s="3"/>
      <c r="P4" s="3"/>
      <c r="Q4" s="3"/>
      <c r="R4" s="3"/>
      <c r="S4" s="3"/>
      <c r="T4" s="3"/>
      <c r="U4" s="3"/>
      <c r="V4" s="3"/>
      <c r="W4" s="3"/>
      <c r="X4" s="3"/>
      <c r="Y4" s="3"/>
      <c r="Z4" s="3"/>
      <c r="AA4" s="3"/>
      <c r="AB4" s="3"/>
      <c r="AC4" s="3"/>
      <c r="AD4" s="3"/>
    </row>
    <row r="6" spans="3:30" ht="18.75" x14ac:dyDescent="0.5">
      <c r="C6" s="93" t="s">
        <v>0</v>
      </c>
      <c r="D6" s="94"/>
      <c r="E6" s="5"/>
      <c r="F6" s="5"/>
      <c r="G6" s="5"/>
      <c r="H6" s="5"/>
      <c r="I6" s="5"/>
      <c r="J6" s="5"/>
      <c r="K6" s="5"/>
      <c r="L6" s="5"/>
      <c r="M6" s="5"/>
      <c r="N6" s="5"/>
      <c r="O6" s="5"/>
      <c r="P6" s="5"/>
      <c r="Q6" s="5"/>
      <c r="R6" s="5"/>
      <c r="S6" s="5"/>
      <c r="T6" s="5"/>
      <c r="U6" s="5"/>
      <c r="V6" s="5"/>
      <c r="W6" s="5"/>
      <c r="X6" s="5"/>
      <c r="Y6" s="5"/>
      <c r="Z6" s="5"/>
      <c r="AA6" s="5"/>
      <c r="AB6" s="5"/>
      <c r="AC6" s="5"/>
      <c r="AD6" s="5"/>
    </row>
    <row r="7" spans="3:30" ht="18.75" x14ac:dyDescent="0.5">
      <c r="C7" s="5"/>
      <c r="D7" s="5"/>
      <c r="E7" s="80"/>
      <c r="F7" s="51">
        <f t="shared" ref="F7:Q7" si="0">$D$7</f>
        <v>0</v>
      </c>
      <c r="G7" s="51">
        <f t="shared" si="0"/>
        <v>0</v>
      </c>
      <c r="H7" s="51">
        <f t="shared" si="0"/>
        <v>0</v>
      </c>
      <c r="I7" s="51">
        <f t="shared" si="0"/>
        <v>0</v>
      </c>
      <c r="J7" s="51">
        <f t="shared" si="0"/>
        <v>0</v>
      </c>
      <c r="K7" s="51">
        <f t="shared" si="0"/>
        <v>0</v>
      </c>
      <c r="L7" s="51">
        <f t="shared" si="0"/>
        <v>0</v>
      </c>
      <c r="M7" s="51">
        <f t="shared" si="0"/>
        <v>0</v>
      </c>
      <c r="N7" s="51">
        <f t="shared" si="0"/>
        <v>0</v>
      </c>
      <c r="O7" s="51">
        <f t="shared" si="0"/>
        <v>0</v>
      </c>
      <c r="P7" s="51">
        <f t="shared" si="0"/>
        <v>0</v>
      </c>
      <c r="Q7" s="51">
        <f t="shared" si="0"/>
        <v>0</v>
      </c>
      <c r="R7" s="51"/>
      <c r="S7" s="51"/>
      <c r="T7" s="51"/>
      <c r="U7" s="51"/>
      <c r="V7" s="51"/>
      <c r="W7" s="51"/>
      <c r="X7" s="51"/>
      <c r="Y7" s="51"/>
      <c r="Z7" s="51"/>
      <c r="AA7" s="51"/>
      <c r="AB7" s="51"/>
      <c r="AC7" s="51"/>
      <c r="AD7" s="5"/>
    </row>
    <row r="8" spans="3:30" ht="18.75" x14ac:dyDescent="0.5">
      <c r="C8" s="5"/>
      <c r="D8" s="95" t="s">
        <v>145</v>
      </c>
      <c r="E8" s="96" t="s">
        <v>131</v>
      </c>
      <c r="F8" s="96" t="s">
        <v>13</v>
      </c>
      <c r="G8" s="97" t="s">
        <v>14</v>
      </c>
      <c r="H8" s="97" t="s">
        <v>15</v>
      </c>
      <c r="I8" s="97" t="s">
        <v>16</v>
      </c>
      <c r="J8" s="97" t="s">
        <v>17</v>
      </c>
      <c r="K8" s="97" t="s">
        <v>18</v>
      </c>
      <c r="L8" s="97" t="s">
        <v>19</v>
      </c>
      <c r="M8" s="97" t="s">
        <v>20</v>
      </c>
      <c r="N8" s="97" t="s">
        <v>21</v>
      </c>
      <c r="O8" s="97" t="s">
        <v>22</v>
      </c>
      <c r="P8" s="97" t="s">
        <v>23</v>
      </c>
      <c r="Q8" s="98" t="s">
        <v>24</v>
      </c>
      <c r="R8" s="97" t="s">
        <v>132</v>
      </c>
      <c r="S8" s="98" t="s">
        <v>133</v>
      </c>
      <c r="T8" s="97" t="s">
        <v>134</v>
      </c>
      <c r="U8" s="98" t="s">
        <v>135</v>
      </c>
      <c r="V8" s="97" t="s">
        <v>136</v>
      </c>
      <c r="W8" s="98" t="s">
        <v>137</v>
      </c>
      <c r="X8" s="97" t="s">
        <v>138</v>
      </c>
      <c r="Y8" s="98" t="s">
        <v>139</v>
      </c>
      <c r="Z8" s="97" t="s">
        <v>140</v>
      </c>
      <c r="AA8" s="98" t="s">
        <v>141</v>
      </c>
      <c r="AB8" s="97" t="s">
        <v>142</v>
      </c>
      <c r="AC8" s="97" t="s">
        <v>143</v>
      </c>
      <c r="AD8" s="99" t="s">
        <v>1</v>
      </c>
    </row>
    <row r="9" spans="3:30" s="4" customFormat="1" ht="30" x14ac:dyDescent="0.8">
      <c r="C9" s="155" t="s">
        <v>2</v>
      </c>
      <c r="D9" s="52">
        <v>0</v>
      </c>
      <c r="E9" s="53">
        <f>D55</f>
        <v>0</v>
      </c>
      <c r="F9" s="53">
        <f>E55</f>
        <v>0</v>
      </c>
      <c r="G9" s="53">
        <f>F55</f>
        <v>0</v>
      </c>
      <c r="H9" s="53">
        <f t="shared" ref="H9:AC9" si="1">G55</f>
        <v>0</v>
      </c>
      <c r="I9" s="53">
        <f t="shared" si="1"/>
        <v>0</v>
      </c>
      <c r="J9" s="53">
        <f t="shared" si="1"/>
        <v>0</v>
      </c>
      <c r="K9" s="53">
        <f t="shared" si="1"/>
        <v>0</v>
      </c>
      <c r="L9" s="53">
        <f t="shared" si="1"/>
        <v>0</v>
      </c>
      <c r="M9" s="53">
        <f t="shared" si="1"/>
        <v>0</v>
      </c>
      <c r="N9" s="53">
        <f t="shared" si="1"/>
        <v>0</v>
      </c>
      <c r="O9" s="53">
        <f t="shared" si="1"/>
        <v>0</v>
      </c>
      <c r="P9" s="53">
        <f t="shared" si="1"/>
        <v>0</v>
      </c>
      <c r="Q9" s="53">
        <f t="shared" si="1"/>
        <v>0</v>
      </c>
      <c r="R9" s="53">
        <f t="shared" si="1"/>
        <v>0</v>
      </c>
      <c r="S9" s="53">
        <f t="shared" si="1"/>
        <v>0</v>
      </c>
      <c r="T9" s="53">
        <f t="shared" si="1"/>
        <v>0</v>
      </c>
      <c r="U9" s="53">
        <f t="shared" si="1"/>
        <v>0</v>
      </c>
      <c r="V9" s="53">
        <f t="shared" si="1"/>
        <v>0</v>
      </c>
      <c r="W9" s="53">
        <f t="shared" si="1"/>
        <v>0</v>
      </c>
      <c r="X9" s="53">
        <f t="shared" si="1"/>
        <v>0</v>
      </c>
      <c r="Y9" s="53">
        <f t="shared" si="1"/>
        <v>0</v>
      </c>
      <c r="Z9" s="53">
        <f t="shared" si="1"/>
        <v>0</v>
      </c>
      <c r="AA9" s="53">
        <f t="shared" si="1"/>
        <v>0</v>
      </c>
      <c r="AB9" s="54">
        <f t="shared" si="1"/>
        <v>0</v>
      </c>
      <c r="AC9" s="208">
        <f t="shared" si="1"/>
        <v>0</v>
      </c>
      <c r="AD9" s="55">
        <v>0</v>
      </c>
    </row>
    <row r="10" spans="3:30" s="4" customFormat="1" ht="18.75" x14ac:dyDescent="0.5">
      <c r="C10" s="56"/>
      <c r="D10" s="56"/>
      <c r="E10" s="56"/>
      <c r="F10" s="57"/>
      <c r="G10" s="58"/>
      <c r="H10" s="58"/>
      <c r="I10" s="58"/>
      <c r="J10" s="58"/>
      <c r="K10" s="58"/>
      <c r="L10" s="58"/>
      <c r="M10" s="58"/>
      <c r="N10" s="58"/>
      <c r="O10" s="58"/>
      <c r="P10" s="58"/>
      <c r="Q10" s="59"/>
      <c r="R10" s="60"/>
      <c r="S10" s="60"/>
      <c r="T10" s="60"/>
      <c r="U10" s="60"/>
      <c r="V10" s="60"/>
      <c r="W10" s="60"/>
      <c r="X10" s="60"/>
      <c r="Y10" s="60"/>
      <c r="Z10" s="60"/>
      <c r="AA10" s="60"/>
      <c r="AB10" s="60"/>
      <c r="AC10" s="60"/>
      <c r="AD10" s="60"/>
    </row>
    <row r="11" spans="3:30" s="4" customFormat="1" ht="18.75" x14ac:dyDescent="0.5">
      <c r="C11" s="61" t="s">
        <v>3</v>
      </c>
      <c r="D11" s="62"/>
      <c r="E11" s="63"/>
      <c r="F11" s="64"/>
      <c r="G11" s="65"/>
      <c r="H11" s="65"/>
      <c r="I11" s="65"/>
      <c r="J11" s="65"/>
      <c r="K11" s="65"/>
      <c r="L11" s="65"/>
      <c r="M11" s="65"/>
      <c r="N11" s="65"/>
      <c r="O11" s="65"/>
      <c r="P11" s="65"/>
      <c r="Q11" s="66"/>
      <c r="R11" s="63"/>
      <c r="S11" s="63"/>
      <c r="T11" s="63"/>
      <c r="U11" s="63"/>
      <c r="V11" s="63"/>
      <c r="W11" s="63"/>
      <c r="X11" s="63"/>
      <c r="Y11" s="63"/>
      <c r="Z11" s="63"/>
      <c r="AA11" s="63"/>
      <c r="AB11" s="63"/>
      <c r="AC11" s="63"/>
      <c r="AD11" s="67"/>
    </row>
    <row r="12" spans="3:30" s="4" customFormat="1" ht="18.75" x14ac:dyDescent="0.5">
      <c r="C12" s="68" t="s">
        <v>130</v>
      </c>
      <c r="D12" s="69"/>
      <c r="E12" s="70"/>
      <c r="F12" s="70">
        <f>'Sales &amp; Costing Assumptions'!C29</f>
        <v>0</v>
      </c>
      <c r="G12" s="70">
        <f>'Sales &amp; Costing Assumptions'!D29</f>
        <v>0</v>
      </c>
      <c r="H12" s="70">
        <f>'Sales &amp; Costing Assumptions'!E29</f>
        <v>0</v>
      </c>
      <c r="I12" s="70">
        <f>'Sales &amp; Costing Assumptions'!F29</f>
        <v>0</v>
      </c>
      <c r="J12" s="70">
        <f>'Sales &amp; Costing Assumptions'!G29</f>
        <v>0</v>
      </c>
      <c r="K12" s="70">
        <f>'Sales &amp; Costing Assumptions'!H29</f>
        <v>0</v>
      </c>
      <c r="L12" s="70">
        <f>'Sales &amp; Costing Assumptions'!I29</f>
        <v>0</v>
      </c>
      <c r="M12" s="70">
        <f>'Sales &amp; Costing Assumptions'!J29</f>
        <v>0</v>
      </c>
      <c r="N12" s="70">
        <f>'Sales &amp; Costing Assumptions'!K29</f>
        <v>0</v>
      </c>
      <c r="O12" s="70">
        <f>'Sales &amp; Costing Assumptions'!L29</f>
        <v>0</v>
      </c>
      <c r="P12" s="70">
        <f>'Sales &amp; Costing Assumptions'!M29</f>
        <v>0</v>
      </c>
      <c r="Q12" s="70">
        <f>'Sales &amp; Costing Assumptions'!N29</f>
        <v>0</v>
      </c>
      <c r="R12" s="70">
        <f>'Sales &amp; Costing Assumptions'!R29</f>
        <v>0</v>
      </c>
      <c r="S12" s="70">
        <f>'Sales &amp; Costing Assumptions'!S29</f>
        <v>0</v>
      </c>
      <c r="T12" s="70">
        <f>'Sales &amp; Costing Assumptions'!T29</f>
        <v>0</v>
      </c>
      <c r="U12" s="70">
        <f>'Sales &amp; Costing Assumptions'!U29</f>
        <v>0</v>
      </c>
      <c r="V12" s="70">
        <f>'Sales &amp; Costing Assumptions'!V29</f>
        <v>0</v>
      </c>
      <c r="W12" s="70">
        <f>'Sales &amp; Costing Assumptions'!W29</f>
        <v>0</v>
      </c>
      <c r="X12" s="70">
        <f>'Sales &amp; Costing Assumptions'!X29</f>
        <v>0</v>
      </c>
      <c r="Y12" s="70">
        <f>'Sales &amp; Costing Assumptions'!Y29</f>
        <v>0</v>
      </c>
      <c r="Z12" s="70">
        <f>'Sales &amp; Costing Assumptions'!Z29</f>
        <v>0</v>
      </c>
      <c r="AA12" s="70">
        <f>'Sales &amp; Costing Assumptions'!AA29</f>
        <v>0</v>
      </c>
      <c r="AB12" s="70">
        <f>'Sales &amp; Costing Assumptions'!AB29</f>
        <v>0</v>
      </c>
      <c r="AC12" s="70">
        <f>'Sales &amp; Costing Assumptions'!AC29</f>
        <v>0</v>
      </c>
      <c r="AD12" s="71">
        <f>SUM(F12:AC12)</f>
        <v>0</v>
      </c>
    </row>
    <row r="13" spans="3:30" s="4" customFormat="1" ht="18.75" x14ac:dyDescent="0.5">
      <c r="C13" s="68"/>
      <c r="D13" s="69"/>
      <c r="E13" s="70"/>
      <c r="F13" s="70"/>
      <c r="G13" s="72"/>
      <c r="H13" s="72"/>
      <c r="I13" s="72"/>
      <c r="J13" s="72"/>
      <c r="K13" s="72"/>
      <c r="L13" s="72"/>
      <c r="M13" s="72"/>
      <c r="N13" s="72"/>
      <c r="O13" s="72"/>
      <c r="P13" s="72"/>
      <c r="Q13" s="72"/>
      <c r="R13" s="72"/>
      <c r="S13" s="72"/>
      <c r="T13" s="72"/>
      <c r="U13" s="72"/>
      <c r="V13" s="72"/>
      <c r="W13" s="72"/>
      <c r="X13" s="72"/>
      <c r="Y13" s="72"/>
      <c r="Z13" s="72"/>
      <c r="AA13" s="72"/>
      <c r="AB13" s="72"/>
      <c r="AC13" s="72"/>
      <c r="AD13" s="71"/>
    </row>
    <row r="14" spans="3:30" s="4" customFormat="1" ht="18.75" x14ac:dyDescent="0.5">
      <c r="C14" s="68" t="s">
        <v>148</v>
      </c>
      <c r="D14" s="69"/>
      <c r="E14" s="70"/>
      <c r="F14" s="70">
        <f>F12*0.05</f>
        <v>0</v>
      </c>
      <c r="G14" s="70">
        <f t="shared" ref="G14:AC14" si="2">G12*0.05</f>
        <v>0</v>
      </c>
      <c r="H14" s="70">
        <f t="shared" si="2"/>
        <v>0</v>
      </c>
      <c r="I14" s="70">
        <f t="shared" si="2"/>
        <v>0</v>
      </c>
      <c r="J14" s="70">
        <f t="shared" si="2"/>
        <v>0</v>
      </c>
      <c r="K14" s="70">
        <f t="shared" si="2"/>
        <v>0</v>
      </c>
      <c r="L14" s="70">
        <f t="shared" si="2"/>
        <v>0</v>
      </c>
      <c r="M14" s="70">
        <f t="shared" si="2"/>
        <v>0</v>
      </c>
      <c r="N14" s="70">
        <f t="shared" si="2"/>
        <v>0</v>
      </c>
      <c r="O14" s="70">
        <f t="shared" si="2"/>
        <v>0</v>
      </c>
      <c r="P14" s="70">
        <f t="shared" si="2"/>
        <v>0</v>
      </c>
      <c r="Q14" s="70">
        <f t="shared" si="2"/>
        <v>0</v>
      </c>
      <c r="R14" s="70">
        <f t="shared" si="2"/>
        <v>0</v>
      </c>
      <c r="S14" s="70">
        <f t="shared" si="2"/>
        <v>0</v>
      </c>
      <c r="T14" s="70">
        <f t="shared" si="2"/>
        <v>0</v>
      </c>
      <c r="U14" s="70">
        <f t="shared" si="2"/>
        <v>0</v>
      </c>
      <c r="V14" s="70">
        <f t="shared" si="2"/>
        <v>0</v>
      </c>
      <c r="W14" s="70">
        <f t="shared" si="2"/>
        <v>0</v>
      </c>
      <c r="X14" s="70">
        <f t="shared" si="2"/>
        <v>0</v>
      </c>
      <c r="Y14" s="70">
        <f t="shared" si="2"/>
        <v>0</v>
      </c>
      <c r="Z14" s="70">
        <f t="shared" si="2"/>
        <v>0</v>
      </c>
      <c r="AA14" s="70">
        <f t="shared" si="2"/>
        <v>0</v>
      </c>
      <c r="AB14" s="70">
        <f t="shared" si="2"/>
        <v>0</v>
      </c>
      <c r="AC14" s="70">
        <f t="shared" si="2"/>
        <v>0</v>
      </c>
      <c r="AD14" s="71">
        <f>SUM(F14:AC14)</f>
        <v>0</v>
      </c>
    </row>
    <row r="15" spans="3:30" s="4" customFormat="1" ht="18.75" x14ac:dyDescent="0.5">
      <c r="C15" s="68"/>
      <c r="D15" s="69"/>
      <c r="E15" s="70"/>
      <c r="F15" s="70"/>
      <c r="G15" s="72"/>
      <c r="H15" s="72"/>
      <c r="I15" s="72"/>
      <c r="J15" s="72"/>
      <c r="K15" s="72"/>
      <c r="L15" s="72"/>
      <c r="M15" s="72"/>
      <c r="N15" s="72"/>
      <c r="O15" s="72"/>
      <c r="P15" s="72"/>
      <c r="Q15" s="72"/>
      <c r="R15" s="72"/>
      <c r="S15" s="72"/>
      <c r="T15" s="72"/>
      <c r="U15" s="72"/>
      <c r="V15" s="72"/>
      <c r="W15" s="72"/>
      <c r="X15" s="72"/>
      <c r="Y15" s="72"/>
      <c r="Z15" s="72"/>
      <c r="AA15" s="72"/>
      <c r="AB15" s="72"/>
      <c r="AC15" s="72"/>
      <c r="AD15" s="71"/>
    </row>
    <row r="16" spans="3:30" s="4" customFormat="1" ht="18.75" x14ac:dyDescent="0.5">
      <c r="C16" s="68" t="s">
        <v>215</v>
      </c>
      <c r="D16" s="69">
        <f>'Total Project Cost'!C56</f>
        <v>0</v>
      </c>
      <c r="E16" s="70"/>
      <c r="F16" s="70"/>
      <c r="G16" s="72"/>
      <c r="H16" s="72"/>
      <c r="I16" s="72"/>
      <c r="J16" s="72"/>
      <c r="K16" s="72"/>
      <c r="L16" s="72"/>
      <c r="M16" s="72"/>
      <c r="N16" s="72"/>
      <c r="O16" s="72"/>
      <c r="P16" s="72"/>
      <c r="Q16" s="72"/>
      <c r="R16" s="72"/>
      <c r="S16" s="72"/>
      <c r="T16" s="72"/>
      <c r="U16" s="72"/>
      <c r="V16" s="72"/>
      <c r="W16" s="72"/>
      <c r="X16" s="72"/>
      <c r="Y16" s="72"/>
      <c r="Z16" s="72"/>
      <c r="AA16" s="72"/>
      <c r="AB16" s="72"/>
      <c r="AC16" s="72"/>
      <c r="AD16" s="71">
        <f>SUM(D16:AC16)</f>
        <v>0</v>
      </c>
    </row>
    <row r="17" spans="2:30" s="4" customFormat="1" ht="18.75" x14ac:dyDescent="0.5">
      <c r="C17" s="68"/>
      <c r="D17" s="69"/>
      <c r="E17" s="70"/>
      <c r="F17" s="70"/>
      <c r="G17" s="72"/>
      <c r="H17" s="72"/>
      <c r="I17" s="72"/>
      <c r="J17" s="72"/>
      <c r="K17" s="72"/>
      <c r="L17" s="72"/>
      <c r="M17" s="72"/>
      <c r="N17" s="72"/>
      <c r="O17" s="72"/>
      <c r="P17" s="72"/>
      <c r="Q17" s="72"/>
      <c r="R17" s="72"/>
      <c r="S17" s="72"/>
      <c r="T17" s="72"/>
      <c r="U17" s="72"/>
      <c r="V17" s="72"/>
      <c r="W17" s="72"/>
      <c r="X17" s="72"/>
      <c r="Y17" s="72"/>
      <c r="Z17" s="72"/>
      <c r="AA17" s="72"/>
      <c r="AB17" s="72"/>
      <c r="AC17" s="72"/>
      <c r="AD17" s="71"/>
    </row>
    <row r="18" spans="2:30" s="4" customFormat="1" ht="19.5" thickBot="1" x14ac:dyDescent="0.55000000000000004">
      <c r="C18" s="73" t="s">
        <v>4</v>
      </c>
      <c r="D18" s="74">
        <f>SUM(D12:D17)</f>
        <v>0</v>
      </c>
      <c r="E18" s="74">
        <f>SUM(E12:E17)</f>
        <v>0</v>
      </c>
      <c r="F18" s="74">
        <f t="shared" ref="F18:AB18" si="3">SUM(F12:F17)</f>
        <v>0</v>
      </c>
      <c r="G18" s="74">
        <f t="shared" si="3"/>
        <v>0</v>
      </c>
      <c r="H18" s="74">
        <f t="shared" si="3"/>
        <v>0</v>
      </c>
      <c r="I18" s="74">
        <f t="shared" si="3"/>
        <v>0</v>
      </c>
      <c r="J18" s="74">
        <f t="shared" si="3"/>
        <v>0</v>
      </c>
      <c r="K18" s="74">
        <f t="shared" si="3"/>
        <v>0</v>
      </c>
      <c r="L18" s="74">
        <f t="shared" si="3"/>
        <v>0</v>
      </c>
      <c r="M18" s="74">
        <f>SUM(M12:M17)</f>
        <v>0</v>
      </c>
      <c r="N18" s="74">
        <f t="shared" si="3"/>
        <v>0</v>
      </c>
      <c r="O18" s="74">
        <f t="shared" si="3"/>
        <v>0</v>
      </c>
      <c r="P18" s="74">
        <f t="shared" si="3"/>
        <v>0</v>
      </c>
      <c r="Q18" s="74">
        <f t="shared" si="3"/>
        <v>0</v>
      </c>
      <c r="R18" s="74">
        <f t="shared" si="3"/>
        <v>0</v>
      </c>
      <c r="S18" s="74">
        <f t="shared" si="3"/>
        <v>0</v>
      </c>
      <c r="T18" s="74">
        <f t="shared" si="3"/>
        <v>0</v>
      </c>
      <c r="U18" s="74">
        <f t="shared" si="3"/>
        <v>0</v>
      </c>
      <c r="V18" s="74">
        <f t="shared" si="3"/>
        <v>0</v>
      </c>
      <c r="W18" s="74">
        <f t="shared" si="3"/>
        <v>0</v>
      </c>
      <c r="X18" s="74">
        <f t="shared" si="3"/>
        <v>0</v>
      </c>
      <c r="Y18" s="74">
        <f t="shared" si="3"/>
        <v>0</v>
      </c>
      <c r="Z18" s="74">
        <f t="shared" si="3"/>
        <v>0</v>
      </c>
      <c r="AA18" s="74">
        <f t="shared" si="3"/>
        <v>0</v>
      </c>
      <c r="AB18" s="74">
        <f t="shared" si="3"/>
        <v>0</v>
      </c>
      <c r="AC18" s="74">
        <f>SUM(AC12:AC17)</f>
        <v>0</v>
      </c>
      <c r="AD18" s="74">
        <f>SUM(AD12:AD17)</f>
        <v>0</v>
      </c>
    </row>
    <row r="19" spans="2:30" s="4" customFormat="1" ht="18.75" x14ac:dyDescent="0.5">
      <c r="C19" s="100" t="s">
        <v>5</v>
      </c>
      <c r="D19" s="75">
        <f>D18+D9</f>
        <v>0</v>
      </c>
      <c r="E19" s="75">
        <f>E18+E9</f>
        <v>0</v>
      </c>
      <c r="F19" s="75">
        <f>F18+F9</f>
        <v>0</v>
      </c>
      <c r="G19" s="75">
        <f t="shared" ref="G19:AC19" si="4">G18+G9</f>
        <v>0</v>
      </c>
      <c r="H19" s="75">
        <f t="shared" si="4"/>
        <v>0</v>
      </c>
      <c r="I19" s="75">
        <f t="shared" si="4"/>
        <v>0</v>
      </c>
      <c r="J19" s="75">
        <f t="shared" si="4"/>
        <v>0</v>
      </c>
      <c r="K19" s="75">
        <f t="shared" si="4"/>
        <v>0</v>
      </c>
      <c r="L19" s="75">
        <f t="shared" si="4"/>
        <v>0</v>
      </c>
      <c r="M19" s="75">
        <f t="shared" si="4"/>
        <v>0</v>
      </c>
      <c r="N19" s="75">
        <f t="shared" si="4"/>
        <v>0</v>
      </c>
      <c r="O19" s="75">
        <f t="shared" si="4"/>
        <v>0</v>
      </c>
      <c r="P19" s="75">
        <f t="shared" si="4"/>
        <v>0</v>
      </c>
      <c r="Q19" s="75">
        <f t="shared" si="4"/>
        <v>0</v>
      </c>
      <c r="R19" s="75">
        <f t="shared" si="4"/>
        <v>0</v>
      </c>
      <c r="S19" s="75">
        <f t="shared" si="4"/>
        <v>0</v>
      </c>
      <c r="T19" s="75">
        <f t="shared" si="4"/>
        <v>0</v>
      </c>
      <c r="U19" s="75">
        <f t="shared" si="4"/>
        <v>0</v>
      </c>
      <c r="V19" s="75">
        <f t="shared" si="4"/>
        <v>0</v>
      </c>
      <c r="W19" s="75">
        <f t="shared" si="4"/>
        <v>0</v>
      </c>
      <c r="X19" s="75">
        <f t="shared" si="4"/>
        <v>0</v>
      </c>
      <c r="Y19" s="75">
        <f t="shared" si="4"/>
        <v>0</v>
      </c>
      <c r="Z19" s="75">
        <f t="shared" si="4"/>
        <v>0</v>
      </c>
      <c r="AA19" s="75">
        <f t="shared" si="4"/>
        <v>0</v>
      </c>
      <c r="AB19" s="75">
        <f t="shared" si="4"/>
        <v>0</v>
      </c>
      <c r="AC19" s="75">
        <f t="shared" si="4"/>
        <v>0</v>
      </c>
      <c r="AD19" s="76">
        <f>AD18</f>
        <v>0</v>
      </c>
    </row>
    <row r="20" spans="2:30" s="4" customFormat="1" ht="18.75" x14ac:dyDescent="0.5">
      <c r="C20" s="56"/>
      <c r="D20" s="56"/>
      <c r="E20" s="56"/>
      <c r="F20" s="77"/>
      <c r="G20" s="78"/>
      <c r="H20" s="78"/>
      <c r="I20" s="78"/>
      <c r="J20" s="78"/>
      <c r="K20" s="78"/>
      <c r="L20" s="78"/>
      <c r="M20" s="78"/>
      <c r="N20" s="78"/>
      <c r="O20" s="78"/>
      <c r="P20" s="78"/>
      <c r="Q20" s="79"/>
      <c r="R20" s="80"/>
      <c r="S20" s="80"/>
      <c r="T20" s="80"/>
      <c r="U20" s="80"/>
      <c r="V20" s="80"/>
      <c r="W20" s="80"/>
      <c r="X20" s="80"/>
      <c r="Y20" s="80"/>
      <c r="Z20" s="80"/>
      <c r="AA20" s="80"/>
      <c r="AB20" s="80"/>
      <c r="AC20" s="80"/>
      <c r="AD20" s="56"/>
    </row>
    <row r="21" spans="2:30" s="4" customFormat="1" ht="18.75" x14ac:dyDescent="0.5">
      <c r="C21" s="61" t="s">
        <v>6</v>
      </c>
      <c r="D21" s="62"/>
      <c r="E21" s="63"/>
      <c r="F21" s="64"/>
      <c r="G21" s="65"/>
      <c r="H21" s="65"/>
      <c r="I21" s="65"/>
      <c r="J21" s="65"/>
      <c r="K21" s="65"/>
      <c r="L21" s="65"/>
      <c r="M21" s="65"/>
      <c r="N21" s="65"/>
      <c r="O21" s="65"/>
      <c r="P21" s="65"/>
      <c r="Q21" s="66"/>
      <c r="R21" s="63"/>
      <c r="S21" s="63"/>
      <c r="T21" s="63"/>
      <c r="U21" s="63"/>
      <c r="V21" s="63"/>
      <c r="W21" s="63"/>
      <c r="X21" s="63"/>
      <c r="Y21" s="63"/>
      <c r="Z21" s="63"/>
      <c r="AA21" s="63"/>
      <c r="AB21" s="63"/>
      <c r="AC21" s="63"/>
      <c r="AD21" s="67"/>
    </row>
    <row r="22" spans="2:30" s="4" customFormat="1" ht="18.75" x14ac:dyDescent="0.5">
      <c r="C22" s="68" t="s">
        <v>147</v>
      </c>
      <c r="D22" s="81"/>
      <c r="E22" s="72"/>
      <c r="F22" s="70">
        <f>(F24+F25+F31+F32+F34+F35+F36+F37+F38+F39+F40+F41+F42+F43+F44)*0.05</f>
        <v>0</v>
      </c>
      <c r="G22" s="70">
        <f t="shared" ref="G22:AC22" si="5">(G24+G25+G31+G32+G34+G35+G36+G37+G38+G39+G40+G41+G42+G43+G44)*0.05</f>
        <v>0</v>
      </c>
      <c r="H22" s="70">
        <f t="shared" si="5"/>
        <v>0</v>
      </c>
      <c r="I22" s="70">
        <f t="shared" si="5"/>
        <v>0</v>
      </c>
      <c r="J22" s="70">
        <f t="shared" si="5"/>
        <v>0</v>
      </c>
      <c r="K22" s="70">
        <f t="shared" si="5"/>
        <v>0</v>
      </c>
      <c r="L22" s="70">
        <f t="shared" si="5"/>
        <v>0</v>
      </c>
      <c r="M22" s="70">
        <f t="shared" si="5"/>
        <v>0</v>
      </c>
      <c r="N22" s="70">
        <f t="shared" si="5"/>
        <v>0</v>
      </c>
      <c r="O22" s="70">
        <f t="shared" si="5"/>
        <v>0</v>
      </c>
      <c r="P22" s="70">
        <f t="shared" si="5"/>
        <v>0</v>
      </c>
      <c r="Q22" s="70">
        <f t="shared" si="5"/>
        <v>0</v>
      </c>
      <c r="R22" s="70">
        <f t="shared" si="5"/>
        <v>0</v>
      </c>
      <c r="S22" s="70">
        <f t="shared" si="5"/>
        <v>0</v>
      </c>
      <c r="T22" s="70">
        <f t="shared" si="5"/>
        <v>0</v>
      </c>
      <c r="U22" s="70">
        <f t="shared" si="5"/>
        <v>0</v>
      </c>
      <c r="V22" s="70">
        <f t="shared" si="5"/>
        <v>0</v>
      </c>
      <c r="W22" s="70">
        <f t="shared" si="5"/>
        <v>0</v>
      </c>
      <c r="X22" s="70">
        <f t="shared" si="5"/>
        <v>0</v>
      </c>
      <c r="Y22" s="70">
        <f t="shared" si="5"/>
        <v>0</v>
      </c>
      <c r="Z22" s="70">
        <f t="shared" si="5"/>
        <v>0</v>
      </c>
      <c r="AA22" s="70">
        <f t="shared" si="5"/>
        <v>0</v>
      </c>
      <c r="AB22" s="70">
        <f t="shared" si="5"/>
        <v>0</v>
      </c>
      <c r="AC22" s="70">
        <f t="shared" si="5"/>
        <v>0</v>
      </c>
      <c r="AD22" s="71">
        <f>SUM(E22:AC22)</f>
        <v>0</v>
      </c>
    </row>
    <row r="23" spans="2:30" s="4" customFormat="1" ht="18.75" x14ac:dyDescent="0.5">
      <c r="C23" s="82" t="s">
        <v>195</v>
      </c>
      <c r="D23" s="81"/>
      <c r="E23" s="209"/>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71"/>
    </row>
    <row r="24" spans="2:30" s="4" customFormat="1" ht="18.75" x14ac:dyDescent="0.5">
      <c r="C24" s="68" t="s">
        <v>146</v>
      </c>
      <c r="D24" s="81"/>
      <c r="E24" s="72"/>
      <c r="F24" s="70">
        <f>-'Sales &amp; Costing Assumptions'!C37</f>
        <v>0</v>
      </c>
      <c r="G24" s="70">
        <f>-'Sales &amp; Costing Assumptions'!D37</f>
        <v>0</v>
      </c>
      <c r="H24" s="70">
        <f>-'Sales &amp; Costing Assumptions'!E37</f>
        <v>0</v>
      </c>
      <c r="I24" s="70">
        <f>-'Sales &amp; Costing Assumptions'!F37</f>
        <v>0</v>
      </c>
      <c r="J24" s="70">
        <f>-'Sales &amp; Costing Assumptions'!G37</f>
        <v>0</v>
      </c>
      <c r="K24" s="70">
        <f>-'Sales &amp; Costing Assumptions'!H37</f>
        <v>0</v>
      </c>
      <c r="L24" s="70">
        <f>-'Sales &amp; Costing Assumptions'!I37</f>
        <v>0</v>
      </c>
      <c r="M24" s="70">
        <f>-'Sales &amp; Costing Assumptions'!J37</f>
        <v>0</v>
      </c>
      <c r="N24" s="70">
        <f>-'Sales &amp; Costing Assumptions'!K37</f>
        <v>0</v>
      </c>
      <c r="O24" s="70">
        <f>-'Sales &amp; Costing Assumptions'!L37</f>
        <v>0</v>
      </c>
      <c r="P24" s="70">
        <f>-'Sales &amp; Costing Assumptions'!M37</f>
        <v>0</v>
      </c>
      <c r="Q24" s="70">
        <f>-'Sales &amp; Costing Assumptions'!N37</f>
        <v>0</v>
      </c>
      <c r="R24" s="70">
        <f>-'Sales &amp; Costing Assumptions'!R37</f>
        <v>0</v>
      </c>
      <c r="S24" s="70">
        <f>-'Sales &amp; Costing Assumptions'!S37</f>
        <v>0</v>
      </c>
      <c r="T24" s="70">
        <f>-'Sales &amp; Costing Assumptions'!T37</f>
        <v>0</v>
      </c>
      <c r="U24" s="70">
        <f>-'Sales &amp; Costing Assumptions'!U37</f>
        <v>0</v>
      </c>
      <c r="V24" s="70">
        <f>-'Sales &amp; Costing Assumptions'!V37</f>
        <v>0</v>
      </c>
      <c r="W24" s="70">
        <f>-'Sales &amp; Costing Assumptions'!W37</f>
        <v>0</v>
      </c>
      <c r="X24" s="70">
        <f>-'Sales &amp; Costing Assumptions'!X37</f>
        <v>0</v>
      </c>
      <c r="Y24" s="70">
        <f>-'Sales &amp; Costing Assumptions'!Y37</f>
        <v>0</v>
      </c>
      <c r="Z24" s="70">
        <f>-'Sales &amp; Costing Assumptions'!Z37</f>
        <v>0</v>
      </c>
      <c r="AA24" s="70">
        <f>-'Sales &amp; Costing Assumptions'!AA37</f>
        <v>0</v>
      </c>
      <c r="AB24" s="70">
        <f>-'Sales &amp; Costing Assumptions'!AB37</f>
        <v>0</v>
      </c>
      <c r="AC24" s="70">
        <f>-'Sales &amp; Costing Assumptions'!AC37</f>
        <v>0</v>
      </c>
      <c r="AD24" s="71">
        <f t="shared" ref="AD24:AD53" si="6">SUM(E24:AC24)</f>
        <v>0</v>
      </c>
    </row>
    <row r="25" spans="2:30" s="4" customFormat="1" ht="18.75" x14ac:dyDescent="0.5">
      <c r="C25" s="68" t="s">
        <v>196</v>
      </c>
      <c r="D25" s="83"/>
      <c r="E25" s="72"/>
      <c r="F25" s="70">
        <f>-(F12+F14)*'Expenses Assumptions'!$F$71</f>
        <v>0</v>
      </c>
      <c r="G25" s="70">
        <f>-(G12+G14)*'Expenses Assumptions'!$F$71</f>
        <v>0</v>
      </c>
      <c r="H25" s="70">
        <f>-(H12+H14)*'Expenses Assumptions'!$F$71</f>
        <v>0</v>
      </c>
      <c r="I25" s="70">
        <f>-(I12+I14)*'Expenses Assumptions'!$F$71</f>
        <v>0</v>
      </c>
      <c r="J25" s="70">
        <f>-(J12+J14)*'Expenses Assumptions'!$F$71</f>
        <v>0</v>
      </c>
      <c r="K25" s="70">
        <f>-(K12+K14)*'Expenses Assumptions'!$F$71</f>
        <v>0</v>
      </c>
      <c r="L25" s="70">
        <f>-(L12+L14)*'Expenses Assumptions'!$F$71</f>
        <v>0</v>
      </c>
      <c r="M25" s="70">
        <f>-(M12+M14)*'Expenses Assumptions'!$F$71</f>
        <v>0</v>
      </c>
      <c r="N25" s="70">
        <f>-(N12+N14)*'Expenses Assumptions'!$F$71</f>
        <v>0</v>
      </c>
      <c r="O25" s="70">
        <f>-(O12+O14)*'Expenses Assumptions'!$F$71</f>
        <v>0</v>
      </c>
      <c r="P25" s="70">
        <f>-(P12+P14)*'Expenses Assumptions'!$F$71</f>
        <v>0</v>
      </c>
      <c r="Q25" s="70">
        <f>-(Q12+Q14)*'Expenses Assumptions'!$F$71</f>
        <v>0</v>
      </c>
      <c r="R25" s="70">
        <f>-(R12+R14)*'Expenses Assumptions'!$F$71</f>
        <v>0</v>
      </c>
      <c r="S25" s="70">
        <f>-(S12+S14)*'Expenses Assumptions'!$F$71</f>
        <v>0</v>
      </c>
      <c r="T25" s="70">
        <f>-(T12+T14)*'Expenses Assumptions'!$F$71</f>
        <v>0</v>
      </c>
      <c r="U25" s="70">
        <f>-(U12+U14)*'Expenses Assumptions'!$F$71</f>
        <v>0</v>
      </c>
      <c r="V25" s="70">
        <f>-(V12+V14)*'Expenses Assumptions'!$F$71</f>
        <v>0</v>
      </c>
      <c r="W25" s="70">
        <f>-(W12+W14)*'Expenses Assumptions'!$F$71</f>
        <v>0</v>
      </c>
      <c r="X25" s="70">
        <f>-(X12+X14)*'Expenses Assumptions'!$F$71</f>
        <v>0</v>
      </c>
      <c r="Y25" s="70">
        <f>-(Y12+Y14)*'Expenses Assumptions'!$F$71</f>
        <v>0</v>
      </c>
      <c r="Z25" s="70">
        <f>-(Z12+Z14)*'Expenses Assumptions'!$F$71</f>
        <v>0</v>
      </c>
      <c r="AA25" s="70">
        <f>-(AA12+AA14)*'Expenses Assumptions'!$F$71</f>
        <v>0</v>
      </c>
      <c r="AB25" s="70">
        <f>-(AB12+AB14)*'Expenses Assumptions'!$F$71</f>
        <v>0</v>
      </c>
      <c r="AC25" s="70">
        <f>-(AC12+AC14)*'Expenses Assumptions'!$F$71</f>
        <v>0</v>
      </c>
      <c r="AD25" s="71">
        <f t="shared" si="6"/>
        <v>0</v>
      </c>
    </row>
    <row r="26" spans="2:30" s="4" customFormat="1" ht="18.75" x14ac:dyDescent="0.5">
      <c r="C26" s="82" t="s">
        <v>197</v>
      </c>
      <c r="D26" s="83"/>
      <c r="E26" s="209"/>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71"/>
    </row>
    <row r="27" spans="2:30" s="4" customFormat="1" ht="18.75" x14ac:dyDescent="0.5">
      <c r="B27" s="42">
        <v>1</v>
      </c>
      <c r="C27" s="68" t="s">
        <v>149</v>
      </c>
      <c r="D27" s="83"/>
      <c r="E27" s="72"/>
      <c r="F27" s="70">
        <f>-'Expenses Assumptions'!$C$10/12</f>
        <v>0</v>
      </c>
      <c r="G27" s="70">
        <f>-'Expenses Assumptions'!$C$10/12</f>
        <v>0</v>
      </c>
      <c r="H27" s="70">
        <f>-'Expenses Assumptions'!$C$10/12</f>
        <v>0</v>
      </c>
      <c r="I27" s="70">
        <f>-'Expenses Assumptions'!$C$10/12</f>
        <v>0</v>
      </c>
      <c r="J27" s="70">
        <f>-'Expenses Assumptions'!$C$10/12</f>
        <v>0</v>
      </c>
      <c r="K27" s="70">
        <f>-'Expenses Assumptions'!$C$10/12</f>
        <v>0</v>
      </c>
      <c r="L27" s="70">
        <f>-'Expenses Assumptions'!$C$10/12</f>
        <v>0</v>
      </c>
      <c r="M27" s="70">
        <f>-'Expenses Assumptions'!$C$10/12</f>
        <v>0</v>
      </c>
      <c r="N27" s="70">
        <f>-'Expenses Assumptions'!$C$10/12</f>
        <v>0</v>
      </c>
      <c r="O27" s="70">
        <f>-'Expenses Assumptions'!$C$10/12</f>
        <v>0</v>
      </c>
      <c r="P27" s="70">
        <f>-'Expenses Assumptions'!$C$10/12</f>
        <v>0</v>
      </c>
      <c r="Q27" s="70">
        <f>-'Expenses Assumptions'!$C$10/12</f>
        <v>0</v>
      </c>
      <c r="R27" s="70">
        <f>-'Expenses Assumptions'!$C$10/12</f>
        <v>0</v>
      </c>
      <c r="S27" s="70">
        <f>-'Expenses Assumptions'!$C$10/12</f>
        <v>0</v>
      </c>
      <c r="T27" s="70">
        <f>-'Expenses Assumptions'!$C$10/12</f>
        <v>0</v>
      </c>
      <c r="U27" s="70">
        <f>-'Expenses Assumptions'!$C$10/12</f>
        <v>0</v>
      </c>
      <c r="V27" s="70">
        <f>-'Expenses Assumptions'!$C$10/12</f>
        <v>0</v>
      </c>
      <c r="W27" s="70">
        <f>-'Expenses Assumptions'!$C$10/12</f>
        <v>0</v>
      </c>
      <c r="X27" s="70">
        <f>-'Expenses Assumptions'!$C$10/12</f>
        <v>0</v>
      </c>
      <c r="Y27" s="70">
        <f>-'Expenses Assumptions'!$C$10/12</f>
        <v>0</v>
      </c>
      <c r="Z27" s="70">
        <f>-'Expenses Assumptions'!$C$10/12</f>
        <v>0</v>
      </c>
      <c r="AA27" s="70">
        <f>-'Expenses Assumptions'!$C$10/12</f>
        <v>0</v>
      </c>
      <c r="AB27" s="70">
        <f>-'Expenses Assumptions'!$C$10/12</f>
        <v>0</v>
      </c>
      <c r="AC27" s="70">
        <f>-'Expenses Assumptions'!$C$10/12</f>
        <v>0</v>
      </c>
      <c r="AD27" s="71">
        <f t="shared" si="6"/>
        <v>0</v>
      </c>
    </row>
    <row r="28" spans="2:30" s="4" customFormat="1" ht="18.75" x14ac:dyDescent="0.5">
      <c r="B28" s="42"/>
      <c r="C28" s="68" t="s">
        <v>150</v>
      </c>
      <c r="D28" s="81"/>
      <c r="E28" s="72"/>
      <c r="F28" s="70">
        <f>-'Staffing Plan'!G33</f>
        <v>0</v>
      </c>
      <c r="G28" s="70">
        <f>-'Staffing Plan'!H33</f>
        <v>0</v>
      </c>
      <c r="H28" s="70">
        <f>-'Staffing Plan'!I33</f>
        <v>0</v>
      </c>
      <c r="I28" s="70">
        <f>-'Staffing Plan'!J33</f>
        <v>0</v>
      </c>
      <c r="J28" s="70">
        <f>-'Staffing Plan'!K33</f>
        <v>0</v>
      </c>
      <c r="K28" s="70">
        <f>-'Staffing Plan'!L33</f>
        <v>0</v>
      </c>
      <c r="L28" s="70">
        <f>-'Staffing Plan'!M33</f>
        <v>0</v>
      </c>
      <c r="M28" s="70">
        <f>-'Staffing Plan'!N33</f>
        <v>0</v>
      </c>
      <c r="N28" s="70">
        <f>-'Staffing Plan'!O33</f>
        <v>0</v>
      </c>
      <c r="O28" s="70">
        <f>-'Staffing Plan'!P33</f>
        <v>0</v>
      </c>
      <c r="P28" s="70">
        <f>-'Staffing Plan'!Q33</f>
        <v>0</v>
      </c>
      <c r="Q28" s="70">
        <f>-'Staffing Plan'!R33</f>
        <v>0</v>
      </c>
      <c r="R28" s="70">
        <f>-'Staffing Plan'!S33</f>
        <v>0</v>
      </c>
      <c r="S28" s="70">
        <f>-'Staffing Plan'!T33</f>
        <v>0</v>
      </c>
      <c r="T28" s="70">
        <f>-'Staffing Plan'!U33</f>
        <v>0</v>
      </c>
      <c r="U28" s="70">
        <f>-'Staffing Plan'!V33</f>
        <v>0</v>
      </c>
      <c r="V28" s="70">
        <f>-'Staffing Plan'!W33</f>
        <v>0</v>
      </c>
      <c r="W28" s="70">
        <f>-'Staffing Plan'!X33</f>
        <v>0</v>
      </c>
      <c r="X28" s="70">
        <f>-'Staffing Plan'!Y33</f>
        <v>0</v>
      </c>
      <c r="Y28" s="70">
        <f>-'Staffing Plan'!Z33</f>
        <v>0</v>
      </c>
      <c r="Z28" s="70">
        <f>-'Staffing Plan'!AA33</f>
        <v>0</v>
      </c>
      <c r="AA28" s="70">
        <f>-'Staffing Plan'!AB33</f>
        <v>0</v>
      </c>
      <c r="AB28" s="70">
        <f>-'Staffing Plan'!AC33</f>
        <v>0</v>
      </c>
      <c r="AC28" s="70">
        <f>-'Staffing Plan'!AD33</f>
        <v>0</v>
      </c>
      <c r="AD28" s="71">
        <f t="shared" si="6"/>
        <v>0</v>
      </c>
    </row>
    <row r="29" spans="2:30" s="4" customFormat="1" ht="18.75" x14ac:dyDescent="0.5">
      <c r="B29" s="42"/>
      <c r="C29" s="68" t="s">
        <v>154</v>
      </c>
      <c r="D29" s="83"/>
      <c r="E29" s="72"/>
      <c r="F29" s="70">
        <f>-'Staffing Plan'!E35</f>
        <v>0</v>
      </c>
      <c r="G29" s="70">
        <f>-'Staffing Plan'!F35</f>
        <v>0</v>
      </c>
      <c r="H29" s="70">
        <f>-'Staffing Plan'!G35</f>
        <v>0</v>
      </c>
      <c r="I29" s="70">
        <f>-'Staffing Plan'!H35</f>
        <v>0</v>
      </c>
      <c r="J29" s="70">
        <f>-'Staffing Plan'!I35</f>
        <v>0</v>
      </c>
      <c r="K29" s="70">
        <f>-'Staffing Plan'!J35</f>
        <v>0</v>
      </c>
      <c r="L29" s="70">
        <f>-'Staffing Plan'!K35</f>
        <v>0</v>
      </c>
      <c r="M29" s="70">
        <f>-'Staffing Plan'!L35</f>
        <v>0</v>
      </c>
      <c r="N29" s="70">
        <f>-'Staffing Plan'!M35</f>
        <v>0</v>
      </c>
      <c r="O29" s="70">
        <f>-'Staffing Plan'!N35</f>
        <v>0</v>
      </c>
      <c r="P29" s="70">
        <f>-'Staffing Plan'!O35</f>
        <v>0</v>
      </c>
      <c r="Q29" s="70">
        <f>-'Staffing Plan'!P35</f>
        <v>0</v>
      </c>
      <c r="R29" s="70">
        <f>-'Staffing Plan'!Q35</f>
        <v>0</v>
      </c>
      <c r="S29" s="70">
        <f>-'Staffing Plan'!R35</f>
        <v>0</v>
      </c>
      <c r="T29" s="70">
        <f>-'Staffing Plan'!S35</f>
        <v>0</v>
      </c>
      <c r="U29" s="70">
        <f>-'Staffing Plan'!T35</f>
        <v>0</v>
      </c>
      <c r="V29" s="70">
        <f>-'Staffing Plan'!U35</f>
        <v>0</v>
      </c>
      <c r="W29" s="70">
        <f>-'Staffing Plan'!V35</f>
        <v>0</v>
      </c>
      <c r="X29" s="70">
        <f>-'Staffing Plan'!W35</f>
        <v>0</v>
      </c>
      <c r="Y29" s="70">
        <f>-'Staffing Plan'!X35</f>
        <v>0</v>
      </c>
      <c r="Z29" s="70">
        <f>-'Staffing Plan'!Y35</f>
        <v>0</v>
      </c>
      <c r="AA29" s="70">
        <f>-'Staffing Plan'!Z35</f>
        <v>0</v>
      </c>
      <c r="AB29" s="70">
        <f>-'Staffing Plan'!AA35</f>
        <v>0</v>
      </c>
      <c r="AC29" s="70">
        <f>-'Staffing Plan'!AB35</f>
        <v>0</v>
      </c>
      <c r="AD29" s="71">
        <f t="shared" si="6"/>
        <v>0</v>
      </c>
    </row>
    <row r="30" spans="2:30" s="4" customFormat="1" ht="18.75" x14ac:dyDescent="0.5">
      <c r="B30" s="42">
        <v>2</v>
      </c>
      <c r="C30" s="68" t="s">
        <v>155</v>
      </c>
      <c r="D30" s="81"/>
      <c r="E30" s="72"/>
      <c r="F30" s="70">
        <f>-'Expenses Assumptions'!$C$12/12</f>
        <v>0</v>
      </c>
      <c r="G30" s="70">
        <f>-'Expenses Assumptions'!$C$12/12</f>
        <v>0</v>
      </c>
      <c r="H30" s="70">
        <f>-'Expenses Assumptions'!$C$12/12</f>
        <v>0</v>
      </c>
      <c r="I30" s="70">
        <f>-'Expenses Assumptions'!$C$12/12</f>
        <v>0</v>
      </c>
      <c r="J30" s="70">
        <f>-'Expenses Assumptions'!$C$12/12</f>
        <v>0</v>
      </c>
      <c r="K30" s="70">
        <f>-'Expenses Assumptions'!$C$12/12</f>
        <v>0</v>
      </c>
      <c r="L30" s="70">
        <f>-'Expenses Assumptions'!$C$12/12</f>
        <v>0</v>
      </c>
      <c r="M30" s="70">
        <f>-'Expenses Assumptions'!$C$12/12</f>
        <v>0</v>
      </c>
      <c r="N30" s="70">
        <f>-'Expenses Assumptions'!$C$12/12</f>
        <v>0</v>
      </c>
      <c r="O30" s="70">
        <f>-'Expenses Assumptions'!$C$12/12</f>
        <v>0</v>
      </c>
      <c r="P30" s="70">
        <f>-'Expenses Assumptions'!$C$12/12</f>
        <v>0</v>
      </c>
      <c r="Q30" s="70">
        <f>-'Expenses Assumptions'!$C$12/12</f>
        <v>0</v>
      </c>
      <c r="R30" s="70">
        <f>-'Expenses Assumptions'!$C$12/12</f>
        <v>0</v>
      </c>
      <c r="S30" s="70">
        <f>-'Expenses Assumptions'!$C$12/12</f>
        <v>0</v>
      </c>
      <c r="T30" s="70">
        <f>-'Expenses Assumptions'!$C$12/12</f>
        <v>0</v>
      </c>
      <c r="U30" s="70">
        <f>-'Expenses Assumptions'!$C$12/12</f>
        <v>0</v>
      </c>
      <c r="V30" s="70">
        <f>-'Expenses Assumptions'!$C$12/12</f>
        <v>0</v>
      </c>
      <c r="W30" s="70">
        <f>-'Expenses Assumptions'!$C$12/12</f>
        <v>0</v>
      </c>
      <c r="X30" s="70">
        <f>-'Expenses Assumptions'!$C$12/12</f>
        <v>0</v>
      </c>
      <c r="Y30" s="70">
        <f>-'Expenses Assumptions'!$C$12/12</f>
        <v>0</v>
      </c>
      <c r="Z30" s="70">
        <f>-'Expenses Assumptions'!$C$12/12</f>
        <v>0</v>
      </c>
      <c r="AA30" s="70">
        <f>-'Expenses Assumptions'!$C$12/12</f>
        <v>0</v>
      </c>
      <c r="AB30" s="70">
        <f>-'Expenses Assumptions'!$C$12/12</f>
        <v>0</v>
      </c>
      <c r="AC30" s="70">
        <f>-'Expenses Assumptions'!$C$12/12</f>
        <v>0</v>
      </c>
      <c r="AD30" s="71">
        <f t="shared" si="6"/>
        <v>0</v>
      </c>
    </row>
    <row r="31" spans="2:30" s="4" customFormat="1" ht="18.75" x14ac:dyDescent="0.5">
      <c r="B31" s="42">
        <v>3</v>
      </c>
      <c r="C31" s="68" t="s">
        <v>156</v>
      </c>
      <c r="D31" s="81"/>
      <c r="E31" s="72"/>
      <c r="F31" s="70">
        <f>-'Expenses Assumptions'!$D$16/12</f>
        <v>0</v>
      </c>
      <c r="G31" s="70">
        <f>-'Expenses Assumptions'!$D$16/12</f>
        <v>0</v>
      </c>
      <c r="H31" s="70">
        <f>-'Expenses Assumptions'!$D$16/12</f>
        <v>0</v>
      </c>
      <c r="I31" s="70">
        <f>-'Expenses Assumptions'!$D$16/12</f>
        <v>0</v>
      </c>
      <c r="J31" s="70">
        <f>-'Expenses Assumptions'!$D$16/12</f>
        <v>0</v>
      </c>
      <c r="K31" s="70">
        <f>-'Expenses Assumptions'!$D$16/12</f>
        <v>0</v>
      </c>
      <c r="L31" s="70">
        <f>-'Expenses Assumptions'!$D$16/12</f>
        <v>0</v>
      </c>
      <c r="M31" s="70">
        <f>-'Expenses Assumptions'!$D$16/12</f>
        <v>0</v>
      </c>
      <c r="N31" s="70">
        <f>-'Expenses Assumptions'!$D$16/12</f>
        <v>0</v>
      </c>
      <c r="O31" s="70">
        <f>-'Expenses Assumptions'!$D$16/12</f>
        <v>0</v>
      </c>
      <c r="P31" s="70">
        <f>-'Expenses Assumptions'!$D$16/12</f>
        <v>0</v>
      </c>
      <c r="Q31" s="70">
        <f>-'Expenses Assumptions'!$D$16/12</f>
        <v>0</v>
      </c>
      <c r="R31" s="70">
        <f>-'Expenses Assumptions'!$D$16/12</f>
        <v>0</v>
      </c>
      <c r="S31" s="70">
        <f>-'Expenses Assumptions'!$D$16/12</f>
        <v>0</v>
      </c>
      <c r="T31" s="70">
        <f>-'Expenses Assumptions'!$D$16/12</f>
        <v>0</v>
      </c>
      <c r="U31" s="70">
        <f>-'Expenses Assumptions'!$D$16/12</f>
        <v>0</v>
      </c>
      <c r="V31" s="70">
        <f>-'Expenses Assumptions'!$D$16/12</f>
        <v>0</v>
      </c>
      <c r="W31" s="70">
        <f>-'Expenses Assumptions'!$D$16/12</f>
        <v>0</v>
      </c>
      <c r="X31" s="70">
        <f>-'Expenses Assumptions'!$D$16/12</f>
        <v>0</v>
      </c>
      <c r="Y31" s="70">
        <f>-'Expenses Assumptions'!$D$16/12</f>
        <v>0</v>
      </c>
      <c r="Z31" s="70">
        <f>-'Expenses Assumptions'!$D$16/12</f>
        <v>0</v>
      </c>
      <c r="AA31" s="70">
        <f>-'Expenses Assumptions'!$D$16/12</f>
        <v>0</v>
      </c>
      <c r="AB31" s="70">
        <f>-'Expenses Assumptions'!$D$16/12</f>
        <v>0</v>
      </c>
      <c r="AC31" s="70">
        <f>-'Expenses Assumptions'!$D$16/12</f>
        <v>0</v>
      </c>
      <c r="AD31" s="71">
        <f t="shared" si="6"/>
        <v>0</v>
      </c>
    </row>
    <row r="32" spans="2:30" s="4" customFormat="1" ht="18.75" x14ac:dyDescent="0.5">
      <c r="B32" s="42">
        <v>4</v>
      </c>
      <c r="C32" s="68" t="s">
        <v>157</v>
      </c>
      <c r="D32" s="84"/>
      <c r="E32" s="72"/>
      <c r="F32" s="70">
        <f>-'Expenses Assumptions'!$C$21/12</f>
        <v>0</v>
      </c>
      <c r="G32" s="70">
        <f>-'Expenses Assumptions'!$C$21/12</f>
        <v>0</v>
      </c>
      <c r="H32" s="70">
        <f>-'Expenses Assumptions'!$C$21/12</f>
        <v>0</v>
      </c>
      <c r="I32" s="70">
        <f>-'Expenses Assumptions'!$C$21/12</f>
        <v>0</v>
      </c>
      <c r="J32" s="70">
        <f>-'Expenses Assumptions'!$C$21/12</f>
        <v>0</v>
      </c>
      <c r="K32" s="70">
        <f>-'Expenses Assumptions'!$C$21/12</f>
        <v>0</v>
      </c>
      <c r="L32" s="70">
        <f>-'Expenses Assumptions'!$C$21/12</f>
        <v>0</v>
      </c>
      <c r="M32" s="70">
        <f>-'Expenses Assumptions'!$C$21/12</f>
        <v>0</v>
      </c>
      <c r="N32" s="70">
        <f>-'Expenses Assumptions'!$C$21/12</f>
        <v>0</v>
      </c>
      <c r="O32" s="70">
        <f>-'Expenses Assumptions'!$C$21/12</f>
        <v>0</v>
      </c>
      <c r="P32" s="70">
        <f>-'Expenses Assumptions'!$C$21/12</f>
        <v>0</v>
      </c>
      <c r="Q32" s="70">
        <f>-'Expenses Assumptions'!$C$21/12</f>
        <v>0</v>
      </c>
      <c r="R32" s="70">
        <f>-'Expenses Assumptions'!$C$21/12</f>
        <v>0</v>
      </c>
      <c r="S32" s="70">
        <f>-'Expenses Assumptions'!$C$21/12</f>
        <v>0</v>
      </c>
      <c r="T32" s="70">
        <f>-'Expenses Assumptions'!$C$21/12</f>
        <v>0</v>
      </c>
      <c r="U32" s="70">
        <f>-'Expenses Assumptions'!$C$21/12</f>
        <v>0</v>
      </c>
      <c r="V32" s="70">
        <f>-'Expenses Assumptions'!$C$21/12</f>
        <v>0</v>
      </c>
      <c r="W32" s="70">
        <f>-'Expenses Assumptions'!$C$21/12</f>
        <v>0</v>
      </c>
      <c r="X32" s="70">
        <f>-'Expenses Assumptions'!$C$21/12</f>
        <v>0</v>
      </c>
      <c r="Y32" s="70">
        <f>-'Expenses Assumptions'!$C$21/12</f>
        <v>0</v>
      </c>
      <c r="Z32" s="70">
        <f>-'Expenses Assumptions'!$C$21/12</f>
        <v>0</v>
      </c>
      <c r="AA32" s="70">
        <f>-'Expenses Assumptions'!$C$21/12</f>
        <v>0</v>
      </c>
      <c r="AB32" s="70">
        <f>-'Expenses Assumptions'!$C$21/12</f>
        <v>0</v>
      </c>
      <c r="AC32" s="70">
        <f>-'Expenses Assumptions'!$C$21/12</f>
        <v>0</v>
      </c>
      <c r="AD32" s="71">
        <f t="shared" si="6"/>
        <v>0</v>
      </c>
    </row>
    <row r="33" spans="2:30" s="4" customFormat="1" ht="18.75" x14ac:dyDescent="0.5">
      <c r="B33" s="42">
        <v>5</v>
      </c>
      <c r="C33" s="85" t="s">
        <v>158</v>
      </c>
      <c r="D33" s="84"/>
      <c r="E33" s="72"/>
      <c r="F33" s="70">
        <v>0</v>
      </c>
      <c r="G33" s="70">
        <v>0</v>
      </c>
      <c r="H33" s="70">
        <v>0</v>
      </c>
      <c r="I33" s="70">
        <v>0</v>
      </c>
      <c r="J33" s="70">
        <v>0</v>
      </c>
      <c r="K33" s="70">
        <v>0</v>
      </c>
      <c r="L33" s="70">
        <v>0</v>
      </c>
      <c r="M33" s="70">
        <v>0</v>
      </c>
      <c r="N33" s="70">
        <v>0</v>
      </c>
      <c r="O33" s="70">
        <v>0</v>
      </c>
      <c r="P33" s="70">
        <v>0</v>
      </c>
      <c r="Q33" s="70">
        <v>0</v>
      </c>
      <c r="R33" s="70">
        <v>0</v>
      </c>
      <c r="S33" s="70">
        <v>0</v>
      </c>
      <c r="T33" s="70">
        <v>0</v>
      </c>
      <c r="U33" s="70">
        <v>0</v>
      </c>
      <c r="V33" s="70">
        <v>0</v>
      </c>
      <c r="W33" s="70">
        <v>0</v>
      </c>
      <c r="X33" s="70">
        <v>0</v>
      </c>
      <c r="Y33" s="70">
        <v>0</v>
      </c>
      <c r="Z33" s="70">
        <v>0</v>
      </c>
      <c r="AA33" s="70">
        <v>0</v>
      </c>
      <c r="AB33" s="70">
        <v>0</v>
      </c>
      <c r="AC33" s="70">
        <v>0</v>
      </c>
      <c r="AD33" s="71">
        <f t="shared" si="6"/>
        <v>0</v>
      </c>
    </row>
    <row r="34" spans="2:30" s="4" customFormat="1" ht="18.75" x14ac:dyDescent="0.5">
      <c r="B34" s="42">
        <v>6</v>
      </c>
      <c r="C34" s="68" t="s">
        <v>8</v>
      </c>
      <c r="D34" s="84"/>
      <c r="E34" s="72"/>
      <c r="F34" s="70">
        <f>-'Expenses Assumptions'!$C$34</f>
        <v>0</v>
      </c>
      <c r="G34" s="70">
        <f>-'Expenses Assumptions'!$C$34</f>
        <v>0</v>
      </c>
      <c r="H34" s="70">
        <f>-'Expenses Assumptions'!$C$34</f>
        <v>0</v>
      </c>
      <c r="I34" s="70">
        <f>-'Expenses Assumptions'!$C$34</f>
        <v>0</v>
      </c>
      <c r="J34" s="70">
        <f>-'Expenses Assumptions'!$C$34</f>
        <v>0</v>
      </c>
      <c r="K34" s="70">
        <f>-'Expenses Assumptions'!$C$34</f>
        <v>0</v>
      </c>
      <c r="L34" s="70">
        <f>-'Expenses Assumptions'!$C$34</f>
        <v>0</v>
      </c>
      <c r="M34" s="70">
        <f>-'Expenses Assumptions'!$C$34</f>
        <v>0</v>
      </c>
      <c r="N34" s="70">
        <f>-'Expenses Assumptions'!$C$34</f>
        <v>0</v>
      </c>
      <c r="O34" s="70">
        <f>-'Expenses Assumptions'!$C$34</f>
        <v>0</v>
      </c>
      <c r="P34" s="70">
        <f>-'Expenses Assumptions'!$C$34</f>
        <v>0</v>
      </c>
      <c r="Q34" s="70">
        <f>-'Expenses Assumptions'!$C$34</f>
        <v>0</v>
      </c>
      <c r="R34" s="70">
        <f>-'Expenses Assumptions'!$C$34</f>
        <v>0</v>
      </c>
      <c r="S34" s="70">
        <f>-'Expenses Assumptions'!$C$34</f>
        <v>0</v>
      </c>
      <c r="T34" s="70">
        <f>-'Expenses Assumptions'!$C$34</f>
        <v>0</v>
      </c>
      <c r="U34" s="70">
        <f>-'Expenses Assumptions'!$C$34</f>
        <v>0</v>
      </c>
      <c r="V34" s="70">
        <f>-'Expenses Assumptions'!$C$34</f>
        <v>0</v>
      </c>
      <c r="W34" s="70">
        <f>-'Expenses Assumptions'!$C$34</f>
        <v>0</v>
      </c>
      <c r="X34" s="70">
        <f>-'Expenses Assumptions'!$C$34</f>
        <v>0</v>
      </c>
      <c r="Y34" s="70">
        <f>-'Expenses Assumptions'!$C$34</f>
        <v>0</v>
      </c>
      <c r="Z34" s="70">
        <f>-'Expenses Assumptions'!$C$34</f>
        <v>0</v>
      </c>
      <c r="AA34" s="70">
        <f>-'Expenses Assumptions'!$C$34</f>
        <v>0</v>
      </c>
      <c r="AB34" s="70">
        <f>-'Expenses Assumptions'!$C$34</f>
        <v>0</v>
      </c>
      <c r="AC34" s="70">
        <f>-'Expenses Assumptions'!$C$34</f>
        <v>0</v>
      </c>
      <c r="AD34" s="71">
        <f t="shared" si="6"/>
        <v>0</v>
      </c>
    </row>
    <row r="35" spans="2:30" s="4" customFormat="1" ht="18.75" x14ac:dyDescent="0.5">
      <c r="B35" s="42">
        <v>7</v>
      </c>
      <c r="C35" s="68" t="s">
        <v>7</v>
      </c>
      <c r="D35" s="84"/>
      <c r="E35" s="72"/>
      <c r="F35" s="70">
        <f>-'Expenses Assumptions'!$E$47/12</f>
        <v>0</v>
      </c>
      <c r="G35" s="70">
        <f>-'Expenses Assumptions'!$E$47/12</f>
        <v>0</v>
      </c>
      <c r="H35" s="70">
        <f>-'Expenses Assumptions'!$E$47/12</f>
        <v>0</v>
      </c>
      <c r="I35" s="70">
        <f>-'Expenses Assumptions'!$E$47/12</f>
        <v>0</v>
      </c>
      <c r="J35" s="70">
        <f>-'Expenses Assumptions'!$E$47/12</f>
        <v>0</v>
      </c>
      <c r="K35" s="70">
        <f>-'Expenses Assumptions'!$E$47/12</f>
        <v>0</v>
      </c>
      <c r="L35" s="70">
        <f>-'Expenses Assumptions'!$E$47/12</f>
        <v>0</v>
      </c>
      <c r="M35" s="70">
        <f>-'Expenses Assumptions'!$E$47/12</f>
        <v>0</v>
      </c>
      <c r="N35" s="70">
        <f>-'Expenses Assumptions'!$E$47/12</f>
        <v>0</v>
      </c>
      <c r="O35" s="70">
        <f>-'Expenses Assumptions'!$E$47/12</f>
        <v>0</v>
      </c>
      <c r="P35" s="70">
        <f>-'Expenses Assumptions'!$E$47/12</f>
        <v>0</v>
      </c>
      <c r="Q35" s="70">
        <f>-'Expenses Assumptions'!$E$47/12</f>
        <v>0</v>
      </c>
      <c r="R35" s="70">
        <f>-'Expenses Assumptions'!$E$47/12</f>
        <v>0</v>
      </c>
      <c r="S35" s="70">
        <f>-'Expenses Assumptions'!$E$47/12</f>
        <v>0</v>
      </c>
      <c r="T35" s="70">
        <f>-'Expenses Assumptions'!$E$47/12</f>
        <v>0</v>
      </c>
      <c r="U35" s="70">
        <f>-'Expenses Assumptions'!$E$47/12</f>
        <v>0</v>
      </c>
      <c r="V35" s="70">
        <f>-'Expenses Assumptions'!$E$47/12</f>
        <v>0</v>
      </c>
      <c r="W35" s="70">
        <f>-'Expenses Assumptions'!$E$47/12</f>
        <v>0</v>
      </c>
      <c r="X35" s="70">
        <f>-'Expenses Assumptions'!$E$47/12</f>
        <v>0</v>
      </c>
      <c r="Y35" s="70">
        <f>-'Expenses Assumptions'!$E$47/12</f>
        <v>0</v>
      </c>
      <c r="Z35" s="70">
        <f>-'Expenses Assumptions'!$E$47/12</f>
        <v>0</v>
      </c>
      <c r="AA35" s="70">
        <f>-'Expenses Assumptions'!$E$47/12</f>
        <v>0</v>
      </c>
      <c r="AB35" s="70">
        <f>-'Expenses Assumptions'!$E$47/12</f>
        <v>0</v>
      </c>
      <c r="AC35" s="70">
        <f>-'Expenses Assumptions'!$E$47/12</f>
        <v>0</v>
      </c>
      <c r="AD35" s="71">
        <f t="shared" si="6"/>
        <v>0</v>
      </c>
    </row>
    <row r="36" spans="2:30" s="4" customFormat="1" ht="18.75" x14ac:dyDescent="0.5">
      <c r="B36" s="42">
        <v>8</v>
      </c>
      <c r="C36" s="68" t="s">
        <v>159</v>
      </c>
      <c r="D36" s="84"/>
      <c r="E36" s="72"/>
      <c r="F36" s="70">
        <f>-'Expenses Assumptions'!$C$51/12</f>
        <v>0</v>
      </c>
      <c r="G36" s="70">
        <f>-'Expenses Assumptions'!$C$51/12</f>
        <v>0</v>
      </c>
      <c r="H36" s="70">
        <f>-'Expenses Assumptions'!$C$51/12</f>
        <v>0</v>
      </c>
      <c r="I36" s="70">
        <f>-'Expenses Assumptions'!$C$51/12</f>
        <v>0</v>
      </c>
      <c r="J36" s="70">
        <f>-'Expenses Assumptions'!$C$51/12</f>
        <v>0</v>
      </c>
      <c r="K36" s="70">
        <f>-'Expenses Assumptions'!$C$51/12</f>
        <v>0</v>
      </c>
      <c r="L36" s="70">
        <f>-'Expenses Assumptions'!$C$51/12</f>
        <v>0</v>
      </c>
      <c r="M36" s="70">
        <f>-'Expenses Assumptions'!$C$51/12</f>
        <v>0</v>
      </c>
      <c r="N36" s="70">
        <f>-'Expenses Assumptions'!$C$51/12</f>
        <v>0</v>
      </c>
      <c r="O36" s="70">
        <f>-'Expenses Assumptions'!$C$51/12</f>
        <v>0</v>
      </c>
      <c r="P36" s="70">
        <f>-'Expenses Assumptions'!$C$51/12</f>
        <v>0</v>
      </c>
      <c r="Q36" s="70">
        <f>-'Expenses Assumptions'!$C$51/12</f>
        <v>0</v>
      </c>
      <c r="R36" s="70">
        <f>-'Expenses Assumptions'!$C$51/12</f>
        <v>0</v>
      </c>
      <c r="S36" s="70">
        <f>-'Expenses Assumptions'!$C$51/12</f>
        <v>0</v>
      </c>
      <c r="T36" s="70">
        <f>-'Expenses Assumptions'!$C$51/12</f>
        <v>0</v>
      </c>
      <c r="U36" s="70">
        <f>-'Expenses Assumptions'!$C$51/12</f>
        <v>0</v>
      </c>
      <c r="V36" s="70">
        <f>-'Expenses Assumptions'!$C$51/12</f>
        <v>0</v>
      </c>
      <c r="W36" s="70">
        <f>-'Expenses Assumptions'!$C$51/12</f>
        <v>0</v>
      </c>
      <c r="X36" s="70">
        <f>-'Expenses Assumptions'!$C$51/12</f>
        <v>0</v>
      </c>
      <c r="Y36" s="70">
        <f>-'Expenses Assumptions'!$C$51/12</f>
        <v>0</v>
      </c>
      <c r="Z36" s="70">
        <f>-'Expenses Assumptions'!$C$51/12</f>
        <v>0</v>
      </c>
      <c r="AA36" s="70">
        <f>-'Expenses Assumptions'!$C$51/12</f>
        <v>0</v>
      </c>
      <c r="AB36" s="70">
        <f>-'Expenses Assumptions'!$C$51/12</f>
        <v>0</v>
      </c>
      <c r="AC36" s="70">
        <f>-'Expenses Assumptions'!$C$51/12</f>
        <v>0</v>
      </c>
      <c r="AD36" s="71">
        <f t="shared" si="6"/>
        <v>0</v>
      </c>
    </row>
    <row r="37" spans="2:30" s="4" customFormat="1" ht="18.75" x14ac:dyDescent="0.5">
      <c r="B37" s="42">
        <v>9</v>
      </c>
      <c r="C37" s="68" t="s">
        <v>218</v>
      </c>
      <c r="D37" s="84"/>
      <c r="E37" s="72"/>
      <c r="F37" s="70">
        <f>-'Expenses Assumptions'!$C$53</f>
        <v>0</v>
      </c>
      <c r="G37" s="70">
        <f>-'Expenses Assumptions'!$C$53</f>
        <v>0</v>
      </c>
      <c r="H37" s="70">
        <f>-'Expenses Assumptions'!$C$53</f>
        <v>0</v>
      </c>
      <c r="I37" s="70">
        <f>-'Expenses Assumptions'!$C$53</f>
        <v>0</v>
      </c>
      <c r="J37" s="70">
        <f>-'Expenses Assumptions'!$C$53</f>
        <v>0</v>
      </c>
      <c r="K37" s="70">
        <f>-'Expenses Assumptions'!$C$53</f>
        <v>0</v>
      </c>
      <c r="L37" s="70">
        <f>-'Expenses Assumptions'!$C$53</f>
        <v>0</v>
      </c>
      <c r="M37" s="70">
        <f>-'Expenses Assumptions'!$C$53</f>
        <v>0</v>
      </c>
      <c r="N37" s="70">
        <f>-'Expenses Assumptions'!$C$53</f>
        <v>0</v>
      </c>
      <c r="O37" s="70">
        <f>-'Expenses Assumptions'!$C$53</f>
        <v>0</v>
      </c>
      <c r="P37" s="70">
        <f>-'Expenses Assumptions'!$C$53</f>
        <v>0</v>
      </c>
      <c r="Q37" s="70">
        <f>-'Expenses Assumptions'!$C$53</f>
        <v>0</v>
      </c>
      <c r="R37" s="70">
        <f>-'Expenses Assumptions'!$C$53</f>
        <v>0</v>
      </c>
      <c r="S37" s="70">
        <f>-'Expenses Assumptions'!$C$53</f>
        <v>0</v>
      </c>
      <c r="T37" s="70">
        <f>-'Expenses Assumptions'!$C$53</f>
        <v>0</v>
      </c>
      <c r="U37" s="70">
        <f>-'Expenses Assumptions'!$C$53</f>
        <v>0</v>
      </c>
      <c r="V37" s="70">
        <f>-'Expenses Assumptions'!$C$53</f>
        <v>0</v>
      </c>
      <c r="W37" s="70">
        <f>-'Expenses Assumptions'!$C$53</f>
        <v>0</v>
      </c>
      <c r="X37" s="70">
        <f>-'Expenses Assumptions'!$C$53</f>
        <v>0</v>
      </c>
      <c r="Y37" s="70">
        <f>-'Expenses Assumptions'!$C$53</f>
        <v>0</v>
      </c>
      <c r="Z37" s="70">
        <f>-'Expenses Assumptions'!$C$53</f>
        <v>0</v>
      </c>
      <c r="AA37" s="70">
        <f>-'Expenses Assumptions'!$C$53</f>
        <v>0</v>
      </c>
      <c r="AB37" s="70">
        <f>-'Expenses Assumptions'!$C$53</f>
        <v>0</v>
      </c>
      <c r="AC37" s="70">
        <f>-'Expenses Assumptions'!$C$53</f>
        <v>0</v>
      </c>
      <c r="AD37" s="71">
        <f t="shared" si="6"/>
        <v>0</v>
      </c>
    </row>
    <row r="38" spans="2:30" s="4" customFormat="1" ht="18.75" x14ac:dyDescent="0.5">
      <c r="B38" s="42">
        <v>10</v>
      </c>
      <c r="C38" s="68" t="s">
        <v>160</v>
      </c>
      <c r="D38" s="84"/>
      <c r="E38" s="72"/>
      <c r="F38" s="70">
        <f>-('Expenses Assumptions'!$C$55+'Expenses Assumptions'!$C$57)/12</f>
        <v>0</v>
      </c>
      <c r="G38" s="70">
        <f>-('Expenses Assumptions'!$C$55+'Expenses Assumptions'!$C$57)/12</f>
        <v>0</v>
      </c>
      <c r="H38" s="70">
        <f>-('Expenses Assumptions'!$C$55+'Expenses Assumptions'!$C$57)/12</f>
        <v>0</v>
      </c>
      <c r="I38" s="70">
        <f>-('Expenses Assumptions'!$C$55+'Expenses Assumptions'!$C$57)/12</f>
        <v>0</v>
      </c>
      <c r="J38" s="70">
        <f>-('Expenses Assumptions'!$C$55+'Expenses Assumptions'!$C$57)/12</f>
        <v>0</v>
      </c>
      <c r="K38" s="70">
        <f>-('Expenses Assumptions'!$C$55+'Expenses Assumptions'!$C$57)/12</f>
        <v>0</v>
      </c>
      <c r="L38" s="70">
        <f>-('Expenses Assumptions'!$C$55+'Expenses Assumptions'!$C$57)/12</f>
        <v>0</v>
      </c>
      <c r="M38" s="70">
        <f>-('Expenses Assumptions'!$C$55+'Expenses Assumptions'!$C$57)/12</f>
        <v>0</v>
      </c>
      <c r="N38" s="70">
        <f>-('Expenses Assumptions'!$C$55+'Expenses Assumptions'!$C$57)/12</f>
        <v>0</v>
      </c>
      <c r="O38" s="70">
        <f>-('Expenses Assumptions'!$C$55+'Expenses Assumptions'!$C$57)/12</f>
        <v>0</v>
      </c>
      <c r="P38" s="70">
        <f>-('Expenses Assumptions'!$C$55+'Expenses Assumptions'!$C$57)/12</f>
        <v>0</v>
      </c>
      <c r="Q38" s="70">
        <f>-('Expenses Assumptions'!$C$55+'Expenses Assumptions'!$C$57)/12</f>
        <v>0</v>
      </c>
      <c r="R38" s="70">
        <f>-('Expenses Assumptions'!$C$55+'Expenses Assumptions'!$C$57)/12</f>
        <v>0</v>
      </c>
      <c r="S38" s="70">
        <f>-('Expenses Assumptions'!$C$55+'Expenses Assumptions'!$C$57)/12</f>
        <v>0</v>
      </c>
      <c r="T38" s="70">
        <f>-('Expenses Assumptions'!$C$55+'Expenses Assumptions'!$C$57)/12</f>
        <v>0</v>
      </c>
      <c r="U38" s="70">
        <f>-('Expenses Assumptions'!$C$55+'Expenses Assumptions'!$C$57)/12</f>
        <v>0</v>
      </c>
      <c r="V38" s="70">
        <f>-('Expenses Assumptions'!$C$55+'Expenses Assumptions'!$C$57)/12</f>
        <v>0</v>
      </c>
      <c r="W38" s="70">
        <f>-('Expenses Assumptions'!$C$55+'Expenses Assumptions'!$C$57)/12</f>
        <v>0</v>
      </c>
      <c r="X38" s="70">
        <f>-('Expenses Assumptions'!$C$55+'Expenses Assumptions'!$C$57)/12</f>
        <v>0</v>
      </c>
      <c r="Y38" s="70">
        <f>-('Expenses Assumptions'!$C$55+'Expenses Assumptions'!$C$57)/12</f>
        <v>0</v>
      </c>
      <c r="Z38" s="70">
        <f>-('Expenses Assumptions'!$C$55+'Expenses Assumptions'!$C$57)/12</f>
        <v>0</v>
      </c>
      <c r="AA38" s="70">
        <f>-('Expenses Assumptions'!$C$55+'Expenses Assumptions'!$C$57)/12</f>
        <v>0</v>
      </c>
      <c r="AB38" s="70">
        <f>-('Expenses Assumptions'!$C$55+'Expenses Assumptions'!$C$57)/12</f>
        <v>0</v>
      </c>
      <c r="AC38" s="70">
        <f>-('Expenses Assumptions'!$C$55+'Expenses Assumptions'!$C$57)/12</f>
        <v>0</v>
      </c>
      <c r="AD38" s="71">
        <f t="shared" si="6"/>
        <v>0</v>
      </c>
    </row>
    <row r="39" spans="2:30" s="4" customFormat="1" ht="18.75" x14ac:dyDescent="0.5">
      <c r="B39" s="42">
        <v>11</v>
      </c>
      <c r="C39" s="68" t="s">
        <v>161</v>
      </c>
      <c r="D39" s="84"/>
      <c r="E39" s="72"/>
      <c r="F39" s="70">
        <f>-('Expenses Assumptions'!$C$60+'Expenses Assumptions'!$C$61)/12</f>
        <v>0</v>
      </c>
      <c r="G39" s="70">
        <f>-('Expenses Assumptions'!$C$60+'Expenses Assumptions'!$C$61)/12</f>
        <v>0</v>
      </c>
      <c r="H39" s="70">
        <f>-('Expenses Assumptions'!$C$60+'Expenses Assumptions'!$C$61)/12</f>
        <v>0</v>
      </c>
      <c r="I39" s="70">
        <f>-('Expenses Assumptions'!$C$60+'Expenses Assumptions'!$C$61)/12</f>
        <v>0</v>
      </c>
      <c r="J39" s="70">
        <f>-('Expenses Assumptions'!$C$60+'Expenses Assumptions'!$C$61)/12</f>
        <v>0</v>
      </c>
      <c r="K39" s="70">
        <f>-('Expenses Assumptions'!$C$60+'Expenses Assumptions'!$C$61)/12</f>
        <v>0</v>
      </c>
      <c r="L39" s="70">
        <f>-('Expenses Assumptions'!$C$60+'Expenses Assumptions'!$C$61)/12</f>
        <v>0</v>
      </c>
      <c r="M39" s="70">
        <f>-('Expenses Assumptions'!$C$60+'Expenses Assumptions'!$C$61)/12</f>
        <v>0</v>
      </c>
      <c r="N39" s="70">
        <f>-('Expenses Assumptions'!$C$60+'Expenses Assumptions'!$C$61)/12</f>
        <v>0</v>
      </c>
      <c r="O39" s="70">
        <f>-('Expenses Assumptions'!$C$60+'Expenses Assumptions'!$C$61)/12</f>
        <v>0</v>
      </c>
      <c r="P39" s="70">
        <f>-('Expenses Assumptions'!$C$60+'Expenses Assumptions'!$C$61)/12</f>
        <v>0</v>
      </c>
      <c r="Q39" s="70">
        <f>-('Expenses Assumptions'!$C$60+'Expenses Assumptions'!$C$61)/12</f>
        <v>0</v>
      </c>
      <c r="R39" s="70">
        <f>-('Expenses Assumptions'!$C$60+'Expenses Assumptions'!$C$61)/12</f>
        <v>0</v>
      </c>
      <c r="S39" s="70">
        <f>-('Expenses Assumptions'!$C$60+'Expenses Assumptions'!$C$61)/12</f>
        <v>0</v>
      </c>
      <c r="T39" s="70">
        <f>-('Expenses Assumptions'!$C$60+'Expenses Assumptions'!$C$61)/12</f>
        <v>0</v>
      </c>
      <c r="U39" s="70">
        <f>-('Expenses Assumptions'!$C$60+'Expenses Assumptions'!$C$61)/12</f>
        <v>0</v>
      </c>
      <c r="V39" s="70">
        <f>-('Expenses Assumptions'!$C$60+'Expenses Assumptions'!$C$61)/12</f>
        <v>0</v>
      </c>
      <c r="W39" s="70">
        <f>-('Expenses Assumptions'!$C$60+'Expenses Assumptions'!$C$61)/12</f>
        <v>0</v>
      </c>
      <c r="X39" s="70">
        <f>-('Expenses Assumptions'!$C$60+'Expenses Assumptions'!$C$61)/12</f>
        <v>0</v>
      </c>
      <c r="Y39" s="70">
        <f>-('Expenses Assumptions'!$C$60+'Expenses Assumptions'!$C$61)/12</f>
        <v>0</v>
      </c>
      <c r="Z39" s="70">
        <f>-('Expenses Assumptions'!$C$60+'Expenses Assumptions'!$C$61)/12</f>
        <v>0</v>
      </c>
      <c r="AA39" s="70">
        <f>-('Expenses Assumptions'!$C$60+'Expenses Assumptions'!$C$61)/12</f>
        <v>0</v>
      </c>
      <c r="AB39" s="70">
        <f>-('Expenses Assumptions'!$C$60+'Expenses Assumptions'!$C$61)/12</f>
        <v>0</v>
      </c>
      <c r="AC39" s="70">
        <f>-('Expenses Assumptions'!$C$60+'Expenses Assumptions'!$C$61)/12</f>
        <v>0</v>
      </c>
      <c r="AD39" s="71">
        <f t="shared" si="6"/>
        <v>0</v>
      </c>
    </row>
    <row r="40" spans="2:30" s="4" customFormat="1" ht="18.75" x14ac:dyDescent="0.5">
      <c r="B40" s="42">
        <v>12</v>
      </c>
      <c r="C40" s="68" t="s">
        <v>162</v>
      </c>
      <c r="D40" s="84"/>
      <c r="E40" s="72"/>
      <c r="F40" s="70">
        <f>-'Expenses Assumptions'!$C$63/12</f>
        <v>0</v>
      </c>
      <c r="G40" s="70">
        <f>-'Expenses Assumptions'!$C$63/12</f>
        <v>0</v>
      </c>
      <c r="H40" s="70">
        <f>-'Expenses Assumptions'!$C$63/12</f>
        <v>0</v>
      </c>
      <c r="I40" s="70">
        <f>-'Expenses Assumptions'!$C$63/12</f>
        <v>0</v>
      </c>
      <c r="J40" s="70">
        <f>-'Expenses Assumptions'!$C$63/12</f>
        <v>0</v>
      </c>
      <c r="K40" s="70">
        <f>-'Expenses Assumptions'!$C$63/12</f>
        <v>0</v>
      </c>
      <c r="L40" s="70">
        <f>-'Expenses Assumptions'!$C$63/12</f>
        <v>0</v>
      </c>
      <c r="M40" s="70">
        <f>-'Expenses Assumptions'!$C$63/12</f>
        <v>0</v>
      </c>
      <c r="N40" s="70">
        <f>-'Expenses Assumptions'!$C$63/12</f>
        <v>0</v>
      </c>
      <c r="O40" s="70">
        <f>-'Expenses Assumptions'!$C$63/12</f>
        <v>0</v>
      </c>
      <c r="P40" s="70">
        <f>-'Expenses Assumptions'!$C$63/12</f>
        <v>0</v>
      </c>
      <c r="Q40" s="70">
        <f>-'Expenses Assumptions'!$C$63/12</f>
        <v>0</v>
      </c>
      <c r="R40" s="70">
        <f>-'Expenses Assumptions'!$C$63/12</f>
        <v>0</v>
      </c>
      <c r="S40" s="70">
        <f>-'Expenses Assumptions'!$C$63/12</f>
        <v>0</v>
      </c>
      <c r="T40" s="70">
        <f>-'Expenses Assumptions'!$C$63/12</f>
        <v>0</v>
      </c>
      <c r="U40" s="70">
        <f>-'Expenses Assumptions'!$C$63/12</f>
        <v>0</v>
      </c>
      <c r="V40" s="70">
        <f>-'Expenses Assumptions'!$C$63/12</f>
        <v>0</v>
      </c>
      <c r="W40" s="70">
        <f>-'Expenses Assumptions'!$C$63/12</f>
        <v>0</v>
      </c>
      <c r="X40" s="70">
        <f>-'Expenses Assumptions'!$C$63/12</f>
        <v>0</v>
      </c>
      <c r="Y40" s="70">
        <f>-'Expenses Assumptions'!$C$63/12</f>
        <v>0</v>
      </c>
      <c r="Z40" s="70">
        <f>-'Expenses Assumptions'!$C$63/12</f>
        <v>0</v>
      </c>
      <c r="AA40" s="70">
        <f>-'Expenses Assumptions'!$C$63/12</f>
        <v>0</v>
      </c>
      <c r="AB40" s="70">
        <f>-'Expenses Assumptions'!$C$63/12</f>
        <v>0</v>
      </c>
      <c r="AC40" s="70">
        <f>-'Expenses Assumptions'!$C$63/12</f>
        <v>0</v>
      </c>
      <c r="AD40" s="71">
        <f t="shared" si="6"/>
        <v>0</v>
      </c>
    </row>
    <row r="41" spans="2:30" s="4" customFormat="1" ht="18.75" x14ac:dyDescent="0.5">
      <c r="B41" s="42">
        <v>13</v>
      </c>
      <c r="C41" s="68" t="s">
        <v>152</v>
      </c>
      <c r="D41" s="84"/>
      <c r="E41" s="72"/>
      <c r="F41" s="70">
        <f>-'Expenses Assumptions'!$C$65/12</f>
        <v>0</v>
      </c>
      <c r="G41" s="70">
        <f>-'Expenses Assumptions'!$C$65/12</f>
        <v>0</v>
      </c>
      <c r="H41" s="70">
        <f>-'Expenses Assumptions'!$C$65/12</f>
        <v>0</v>
      </c>
      <c r="I41" s="70">
        <f>-'Expenses Assumptions'!$C$65/12</f>
        <v>0</v>
      </c>
      <c r="J41" s="70">
        <f>-'Expenses Assumptions'!$C$65/12</f>
        <v>0</v>
      </c>
      <c r="K41" s="70">
        <f>-'Expenses Assumptions'!$C$65/12</f>
        <v>0</v>
      </c>
      <c r="L41" s="70">
        <f>-'Expenses Assumptions'!$C$65/12</f>
        <v>0</v>
      </c>
      <c r="M41" s="70">
        <f>-'Expenses Assumptions'!$C$65/12</f>
        <v>0</v>
      </c>
      <c r="N41" s="70">
        <f>-'Expenses Assumptions'!$C$65/12</f>
        <v>0</v>
      </c>
      <c r="O41" s="70">
        <f>-'Expenses Assumptions'!$C$65/12</f>
        <v>0</v>
      </c>
      <c r="P41" s="70">
        <f>-'Expenses Assumptions'!$C$65/12</f>
        <v>0</v>
      </c>
      <c r="Q41" s="70">
        <f>-'Expenses Assumptions'!$C$65/12</f>
        <v>0</v>
      </c>
      <c r="R41" s="70">
        <f>-'Expenses Assumptions'!$C$65/12</f>
        <v>0</v>
      </c>
      <c r="S41" s="70">
        <f>-'Expenses Assumptions'!$C$65/12</f>
        <v>0</v>
      </c>
      <c r="T41" s="70">
        <f>-'Expenses Assumptions'!$C$65/12</f>
        <v>0</v>
      </c>
      <c r="U41" s="70">
        <f>-'Expenses Assumptions'!$C$65/12</f>
        <v>0</v>
      </c>
      <c r="V41" s="70">
        <f>-'Expenses Assumptions'!$C$65/12</f>
        <v>0</v>
      </c>
      <c r="W41" s="70">
        <f>-'Expenses Assumptions'!$C$65/12</f>
        <v>0</v>
      </c>
      <c r="X41" s="70">
        <f>-'Expenses Assumptions'!$C$65/12</f>
        <v>0</v>
      </c>
      <c r="Y41" s="70">
        <f>-'Expenses Assumptions'!$C$65/12</f>
        <v>0</v>
      </c>
      <c r="Z41" s="70">
        <f>-'Expenses Assumptions'!$C$65/12</f>
        <v>0</v>
      </c>
      <c r="AA41" s="70">
        <f>-'Expenses Assumptions'!$C$65/12</f>
        <v>0</v>
      </c>
      <c r="AB41" s="70">
        <f>-'Expenses Assumptions'!$C$65/12</f>
        <v>0</v>
      </c>
      <c r="AC41" s="70">
        <f>-'Expenses Assumptions'!$C$65/12</f>
        <v>0</v>
      </c>
      <c r="AD41" s="71">
        <f t="shared" si="6"/>
        <v>0</v>
      </c>
    </row>
    <row r="42" spans="2:30" s="4" customFormat="1" ht="18.75" x14ac:dyDescent="0.5">
      <c r="B42" s="42">
        <v>14</v>
      </c>
      <c r="C42" s="68" t="s">
        <v>153</v>
      </c>
      <c r="D42" s="84"/>
      <c r="E42" s="72"/>
      <c r="F42" s="70">
        <f>-'Expenses Assumptions'!$C$67/12</f>
        <v>0</v>
      </c>
      <c r="G42" s="70">
        <f>-'Expenses Assumptions'!$C$67/12</f>
        <v>0</v>
      </c>
      <c r="H42" s="70">
        <f>-'Expenses Assumptions'!$C$67/12</f>
        <v>0</v>
      </c>
      <c r="I42" s="70">
        <f>-'Expenses Assumptions'!$C$67/12</f>
        <v>0</v>
      </c>
      <c r="J42" s="70">
        <f>-'Expenses Assumptions'!$C$67/12</f>
        <v>0</v>
      </c>
      <c r="K42" s="70">
        <f>-'Expenses Assumptions'!$C$67/12</f>
        <v>0</v>
      </c>
      <c r="L42" s="70">
        <f>-'Expenses Assumptions'!$C$67/12</f>
        <v>0</v>
      </c>
      <c r="M42" s="70">
        <f>-'Expenses Assumptions'!$C$67/12</f>
        <v>0</v>
      </c>
      <c r="N42" s="70">
        <f>-'Expenses Assumptions'!$C$67/12</f>
        <v>0</v>
      </c>
      <c r="O42" s="70">
        <f>-'Expenses Assumptions'!$C$67/12</f>
        <v>0</v>
      </c>
      <c r="P42" s="70">
        <f>-'Expenses Assumptions'!$C$67/12</f>
        <v>0</v>
      </c>
      <c r="Q42" s="70">
        <f>-'Expenses Assumptions'!$C$67/12</f>
        <v>0</v>
      </c>
      <c r="R42" s="70">
        <f>-'Expenses Assumptions'!$C$67/12</f>
        <v>0</v>
      </c>
      <c r="S42" s="70">
        <f>-'Expenses Assumptions'!$C$67/12</f>
        <v>0</v>
      </c>
      <c r="T42" s="70">
        <f>-'Expenses Assumptions'!$C$67/12</f>
        <v>0</v>
      </c>
      <c r="U42" s="70">
        <f>-'Expenses Assumptions'!$C$67/12</f>
        <v>0</v>
      </c>
      <c r="V42" s="70">
        <f>-'Expenses Assumptions'!$C$67/12</f>
        <v>0</v>
      </c>
      <c r="W42" s="70">
        <f>-'Expenses Assumptions'!$C$67/12</f>
        <v>0</v>
      </c>
      <c r="X42" s="70">
        <f>-'Expenses Assumptions'!$C$67/12</f>
        <v>0</v>
      </c>
      <c r="Y42" s="70">
        <f>-'Expenses Assumptions'!$C$67/12</f>
        <v>0</v>
      </c>
      <c r="Z42" s="70">
        <f>-'Expenses Assumptions'!$C$67/12</f>
        <v>0</v>
      </c>
      <c r="AA42" s="70">
        <f>-'Expenses Assumptions'!$C$67/12</f>
        <v>0</v>
      </c>
      <c r="AB42" s="70">
        <f>-'Expenses Assumptions'!$C$67/12</f>
        <v>0</v>
      </c>
      <c r="AC42" s="70">
        <f>-'Expenses Assumptions'!$C$67/12</f>
        <v>0</v>
      </c>
      <c r="AD42" s="71">
        <f t="shared" si="6"/>
        <v>0</v>
      </c>
    </row>
    <row r="43" spans="2:30" s="4" customFormat="1" ht="18.75" x14ac:dyDescent="0.5">
      <c r="B43" s="42">
        <v>15</v>
      </c>
      <c r="C43" s="68" t="s">
        <v>201</v>
      </c>
      <c r="D43" s="84"/>
      <c r="E43" s="72"/>
      <c r="F43" s="70">
        <f>-'Expenses Assumptions'!$C$71</f>
        <v>0</v>
      </c>
      <c r="G43" s="70">
        <f>-'Expenses Assumptions'!$C$71</f>
        <v>0</v>
      </c>
      <c r="H43" s="70">
        <f>-'Expenses Assumptions'!$C$71</f>
        <v>0</v>
      </c>
      <c r="I43" s="70">
        <f>-'Expenses Assumptions'!$C$71</f>
        <v>0</v>
      </c>
      <c r="J43" s="70">
        <f>-'Expenses Assumptions'!$C$71</f>
        <v>0</v>
      </c>
      <c r="K43" s="70">
        <f>-'Expenses Assumptions'!$C$71</f>
        <v>0</v>
      </c>
      <c r="L43" s="70">
        <f>-'Expenses Assumptions'!$C$71</f>
        <v>0</v>
      </c>
      <c r="M43" s="70">
        <f>-'Expenses Assumptions'!$C$71</f>
        <v>0</v>
      </c>
      <c r="N43" s="70">
        <f>-'Expenses Assumptions'!$C$71</f>
        <v>0</v>
      </c>
      <c r="O43" s="70">
        <f>-'Expenses Assumptions'!$C$71</f>
        <v>0</v>
      </c>
      <c r="P43" s="70">
        <f>-'Expenses Assumptions'!$C$71</f>
        <v>0</v>
      </c>
      <c r="Q43" s="70">
        <f>-'Expenses Assumptions'!$C$71</f>
        <v>0</v>
      </c>
      <c r="R43" s="70">
        <f>-'Expenses Assumptions'!$C$71</f>
        <v>0</v>
      </c>
      <c r="S43" s="70">
        <f>-'Expenses Assumptions'!$C$71</f>
        <v>0</v>
      </c>
      <c r="T43" s="70">
        <f>-'Expenses Assumptions'!$C$71</f>
        <v>0</v>
      </c>
      <c r="U43" s="70">
        <f>-'Expenses Assumptions'!$C$71</f>
        <v>0</v>
      </c>
      <c r="V43" s="70">
        <f>-'Expenses Assumptions'!$C$71</f>
        <v>0</v>
      </c>
      <c r="W43" s="70">
        <f>-'Expenses Assumptions'!$C$71</f>
        <v>0</v>
      </c>
      <c r="X43" s="70">
        <f>-'Expenses Assumptions'!$C$71</f>
        <v>0</v>
      </c>
      <c r="Y43" s="70">
        <f>-'Expenses Assumptions'!$C$71</f>
        <v>0</v>
      </c>
      <c r="Z43" s="70">
        <f>-'Expenses Assumptions'!$C$71</f>
        <v>0</v>
      </c>
      <c r="AA43" s="70">
        <f>-'Expenses Assumptions'!$C$71</f>
        <v>0</v>
      </c>
      <c r="AB43" s="70">
        <f>-'Expenses Assumptions'!$C$71</f>
        <v>0</v>
      </c>
      <c r="AC43" s="70">
        <f>-'Expenses Assumptions'!$C$71</f>
        <v>0</v>
      </c>
      <c r="AD43" s="71">
        <f t="shared" si="6"/>
        <v>0</v>
      </c>
    </row>
    <row r="44" spans="2:30" s="4" customFormat="1" ht="18.75" x14ac:dyDescent="0.5">
      <c r="B44" s="42">
        <v>16</v>
      </c>
      <c r="C44" s="68" t="s">
        <v>163</v>
      </c>
      <c r="D44" s="84"/>
      <c r="E44" s="72"/>
      <c r="F44" s="70">
        <f>-'Expenses Assumptions'!$C$73/12</f>
        <v>0</v>
      </c>
      <c r="G44" s="70">
        <f>-'Expenses Assumptions'!$C$73/12</f>
        <v>0</v>
      </c>
      <c r="H44" s="70">
        <f>-'Expenses Assumptions'!$C$73/12</f>
        <v>0</v>
      </c>
      <c r="I44" s="70">
        <f>-'Expenses Assumptions'!$C$73/12</f>
        <v>0</v>
      </c>
      <c r="J44" s="70">
        <f>-'Expenses Assumptions'!$C$73/12</f>
        <v>0</v>
      </c>
      <c r="K44" s="70">
        <f>-'Expenses Assumptions'!$C$73/12</f>
        <v>0</v>
      </c>
      <c r="L44" s="70">
        <f>-'Expenses Assumptions'!$C$73/12</f>
        <v>0</v>
      </c>
      <c r="M44" s="70">
        <f>-'Expenses Assumptions'!$C$73/12</f>
        <v>0</v>
      </c>
      <c r="N44" s="70">
        <f>-'Expenses Assumptions'!$C$73/12</f>
        <v>0</v>
      </c>
      <c r="O44" s="70">
        <f>-'Expenses Assumptions'!$C$73/12</f>
        <v>0</v>
      </c>
      <c r="P44" s="70">
        <f>-'Expenses Assumptions'!$C$73/12</f>
        <v>0</v>
      </c>
      <c r="Q44" s="70">
        <f>-'Expenses Assumptions'!$C$73/12</f>
        <v>0</v>
      </c>
      <c r="R44" s="70">
        <f>-'Expenses Assumptions'!$C$73/12</f>
        <v>0</v>
      </c>
      <c r="S44" s="70">
        <f>-'Expenses Assumptions'!$C$73/12</f>
        <v>0</v>
      </c>
      <c r="T44" s="70">
        <f>-'Expenses Assumptions'!$C$73/12</f>
        <v>0</v>
      </c>
      <c r="U44" s="70">
        <f>-'Expenses Assumptions'!$C$73/12</f>
        <v>0</v>
      </c>
      <c r="V44" s="70">
        <f>-'Expenses Assumptions'!$C$73/12</f>
        <v>0</v>
      </c>
      <c r="W44" s="70">
        <f>-'Expenses Assumptions'!$C$73/12</f>
        <v>0</v>
      </c>
      <c r="X44" s="70">
        <f>-'Expenses Assumptions'!$C$73/12</f>
        <v>0</v>
      </c>
      <c r="Y44" s="70">
        <f>-'Expenses Assumptions'!$C$73/12</f>
        <v>0</v>
      </c>
      <c r="Z44" s="70">
        <f>-'Expenses Assumptions'!$C$73/12</f>
        <v>0</v>
      </c>
      <c r="AA44" s="70">
        <f>-'Expenses Assumptions'!$C$73/12</f>
        <v>0</v>
      </c>
      <c r="AB44" s="70">
        <f>-'Expenses Assumptions'!$C$73/12</f>
        <v>0</v>
      </c>
      <c r="AC44" s="70">
        <f>-'Expenses Assumptions'!$C$73/12</f>
        <v>0</v>
      </c>
      <c r="AD44" s="71">
        <f t="shared" si="6"/>
        <v>0</v>
      </c>
    </row>
    <row r="45" spans="2:30" s="4" customFormat="1" ht="18.75" x14ac:dyDescent="0.5">
      <c r="B45" s="207">
        <v>17</v>
      </c>
      <c r="C45" s="68" t="s">
        <v>245</v>
      </c>
      <c r="D45" s="84"/>
      <c r="E45" s="72"/>
      <c r="F45" s="70"/>
      <c r="G45" s="70"/>
      <c r="H45" s="70"/>
      <c r="I45" s="70"/>
      <c r="J45" s="70"/>
      <c r="K45" s="70"/>
      <c r="L45" s="70"/>
      <c r="M45" s="70"/>
      <c r="N45" s="70"/>
      <c r="O45" s="70"/>
      <c r="P45" s="70"/>
      <c r="Q45" s="70"/>
      <c r="R45" s="70">
        <f>'Expenses Assumptions'!$C$75/12</f>
        <v>0</v>
      </c>
      <c r="S45" s="70">
        <f>'Expenses Assumptions'!$C$75/12</f>
        <v>0</v>
      </c>
      <c r="T45" s="70">
        <f>'Expenses Assumptions'!$C$75/12</f>
        <v>0</v>
      </c>
      <c r="U45" s="70">
        <f>'Expenses Assumptions'!$C$75/12</f>
        <v>0</v>
      </c>
      <c r="V45" s="70">
        <f>'Expenses Assumptions'!$C$75/12</f>
        <v>0</v>
      </c>
      <c r="W45" s="70">
        <f>'Expenses Assumptions'!$C$75/12</f>
        <v>0</v>
      </c>
      <c r="X45" s="70">
        <f>'Expenses Assumptions'!$C$75/12</f>
        <v>0</v>
      </c>
      <c r="Y45" s="70">
        <f>'Expenses Assumptions'!$C$75/12</f>
        <v>0</v>
      </c>
      <c r="Z45" s="70">
        <f>'Expenses Assumptions'!$C$75/12</f>
        <v>0</v>
      </c>
      <c r="AA45" s="70">
        <f>'Expenses Assumptions'!$C$75/12</f>
        <v>0</v>
      </c>
      <c r="AB45" s="70">
        <f>'Expenses Assumptions'!$C$75/12</f>
        <v>0</v>
      </c>
      <c r="AC45" s="70">
        <f>'Expenses Assumptions'!$C$75/12</f>
        <v>0</v>
      </c>
      <c r="AD45" s="71">
        <f>SUM(E45:AC45)</f>
        <v>0</v>
      </c>
    </row>
    <row r="46" spans="2:30" s="4" customFormat="1" ht="18.75" x14ac:dyDescent="0.5">
      <c r="C46" s="68" t="s">
        <v>206</v>
      </c>
      <c r="D46" s="84"/>
      <c r="E46" s="72"/>
      <c r="F46" s="70">
        <f>-(F14+F22)</f>
        <v>0</v>
      </c>
      <c r="G46" s="70">
        <f t="shared" ref="G46:AC46" si="7">-(G14+G22)</f>
        <v>0</v>
      </c>
      <c r="H46" s="70">
        <f t="shared" si="7"/>
        <v>0</v>
      </c>
      <c r="I46" s="70">
        <f t="shared" si="7"/>
        <v>0</v>
      </c>
      <c r="J46" s="70">
        <f t="shared" si="7"/>
        <v>0</v>
      </c>
      <c r="K46" s="70">
        <f t="shared" si="7"/>
        <v>0</v>
      </c>
      <c r="L46" s="70">
        <f t="shared" si="7"/>
        <v>0</v>
      </c>
      <c r="M46" s="70">
        <f t="shared" si="7"/>
        <v>0</v>
      </c>
      <c r="N46" s="70">
        <f t="shared" si="7"/>
        <v>0</v>
      </c>
      <c r="O46" s="70">
        <f t="shared" si="7"/>
        <v>0</v>
      </c>
      <c r="P46" s="70">
        <f t="shared" si="7"/>
        <v>0</v>
      </c>
      <c r="Q46" s="70">
        <f t="shared" si="7"/>
        <v>0</v>
      </c>
      <c r="R46" s="70">
        <f t="shared" si="7"/>
        <v>0</v>
      </c>
      <c r="S46" s="70">
        <f t="shared" si="7"/>
        <v>0</v>
      </c>
      <c r="T46" s="70">
        <f t="shared" si="7"/>
        <v>0</v>
      </c>
      <c r="U46" s="70">
        <f t="shared" si="7"/>
        <v>0</v>
      </c>
      <c r="V46" s="70">
        <f t="shared" si="7"/>
        <v>0</v>
      </c>
      <c r="W46" s="70">
        <f t="shared" si="7"/>
        <v>0</v>
      </c>
      <c r="X46" s="70">
        <f t="shared" si="7"/>
        <v>0</v>
      </c>
      <c r="Y46" s="70">
        <f t="shared" si="7"/>
        <v>0</v>
      </c>
      <c r="Z46" s="70">
        <f t="shared" si="7"/>
        <v>0</v>
      </c>
      <c r="AA46" s="70">
        <f t="shared" si="7"/>
        <v>0</v>
      </c>
      <c r="AB46" s="70">
        <f t="shared" si="7"/>
        <v>0</v>
      </c>
      <c r="AC46" s="70">
        <f t="shared" si="7"/>
        <v>0</v>
      </c>
      <c r="AD46" s="71">
        <f t="shared" si="6"/>
        <v>0</v>
      </c>
    </row>
    <row r="47" spans="2:30" s="4" customFormat="1" ht="18.75" x14ac:dyDescent="0.5">
      <c r="C47" s="68"/>
      <c r="D47" s="84"/>
      <c r="E47" s="72"/>
      <c r="F47" s="70"/>
      <c r="G47" s="72"/>
      <c r="H47" s="72"/>
      <c r="I47" s="72"/>
      <c r="J47" s="72"/>
      <c r="K47" s="72"/>
      <c r="L47" s="72"/>
      <c r="M47" s="72"/>
      <c r="N47" s="72"/>
      <c r="O47" s="72"/>
      <c r="P47" s="72"/>
      <c r="Q47" s="70"/>
      <c r="R47" s="70"/>
      <c r="S47" s="70"/>
      <c r="T47" s="70"/>
      <c r="U47" s="70"/>
      <c r="V47" s="70"/>
      <c r="W47" s="70"/>
      <c r="X47" s="70"/>
      <c r="Y47" s="70"/>
      <c r="Z47" s="70"/>
      <c r="AA47" s="70"/>
      <c r="AB47" s="70"/>
      <c r="AC47" s="70"/>
      <c r="AD47" s="71">
        <f t="shared" si="6"/>
        <v>0</v>
      </c>
    </row>
    <row r="48" spans="2:30" s="4" customFormat="1" ht="18.75" x14ac:dyDescent="0.5">
      <c r="C48" s="68"/>
      <c r="D48" s="84"/>
      <c r="E48" s="72"/>
      <c r="F48" s="70"/>
      <c r="G48" s="72"/>
      <c r="H48" s="72"/>
      <c r="I48" s="72"/>
      <c r="J48" s="72"/>
      <c r="K48" s="72"/>
      <c r="L48" s="72"/>
      <c r="M48" s="72"/>
      <c r="N48" s="72"/>
      <c r="O48" s="72"/>
      <c r="P48" s="72"/>
      <c r="Q48" s="70"/>
      <c r="R48" s="70"/>
      <c r="S48" s="70"/>
      <c r="T48" s="70"/>
      <c r="U48" s="70"/>
      <c r="V48" s="70"/>
      <c r="W48" s="70"/>
      <c r="X48" s="70"/>
      <c r="Y48" s="70"/>
      <c r="Z48" s="70"/>
      <c r="AA48" s="70"/>
      <c r="AB48" s="70"/>
      <c r="AC48" s="70"/>
      <c r="AD48" s="71">
        <f t="shared" si="6"/>
        <v>0</v>
      </c>
    </row>
    <row r="49" spans="3:35" s="4" customFormat="1" ht="18.75" x14ac:dyDescent="0.5">
      <c r="C49" s="68"/>
      <c r="D49" s="84"/>
      <c r="E49" s="72"/>
      <c r="F49" s="70"/>
      <c r="G49" s="72"/>
      <c r="H49" s="72"/>
      <c r="I49" s="72"/>
      <c r="J49" s="72"/>
      <c r="K49" s="72"/>
      <c r="L49" s="72"/>
      <c r="M49" s="72"/>
      <c r="N49" s="72"/>
      <c r="O49" s="72"/>
      <c r="P49" s="72"/>
      <c r="Q49" s="70"/>
      <c r="R49" s="70"/>
      <c r="S49" s="70"/>
      <c r="T49" s="70"/>
      <c r="U49" s="70"/>
      <c r="V49" s="70"/>
      <c r="W49" s="70"/>
      <c r="X49" s="70"/>
      <c r="Y49" s="70"/>
      <c r="Z49" s="70"/>
      <c r="AA49" s="70"/>
      <c r="AB49" s="70"/>
      <c r="AC49" s="70"/>
      <c r="AD49" s="71">
        <f t="shared" si="6"/>
        <v>0</v>
      </c>
    </row>
    <row r="50" spans="3:35" s="4" customFormat="1" ht="18.75" x14ac:dyDescent="0.5">
      <c r="C50" s="86" t="s">
        <v>9</v>
      </c>
      <c r="D50" s="84"/>
      <c r="E50" s="87">
        <f>SUM(E22:E49)</f>
        <v>0</v>
      </c>
      <c r="F50" s="87">
        <f t="shared" ref="F50:AD50" si="8">SUM(F22:F49)</f>
        <v>0</v>
      </c>
      <c r="G50" s="87">
        <f t="shared" si="8"/>
        <v>0</v>
      </c>
      <c r="H50" s="87">
        <f t="shared" si="8"/>
        <v>0</v>
      </c>
      <c r="I50" s="87">
        <f t="shared" si="8"/>
        <v>0</v>
      </c>
      <c r="J50" s="87">
        <f t="shared" si="8"/>
        <v>0</v>
      </c>
      <c r="K50" s="87">
        <f t="shared" si="8"/>
        <v>0</v>
      </c>
      <c r="L50" s="87">
        <f t="shared" si="8"/>
        <v>0</v>
      </c>
      <c r="M50" s="87">
        <f t="shared" si="8"/>
        <v>0</v>
      </c>
      <c r="N50" s="87">
        <f t="shared" si="8"/>
        <v>0</v>
      </c>
      <c r="O50" s="87">
        <f t="shared" si="8"/>
        <v>0</v>
      </c>
      <c r="P50" s="87">
        <f t="shared" si="8"/>
        <v>0</v>
      </c>
      <c r="Q50" s="87">
        <f t="shared" si="8"/>
        <v>0</v>
      </c>
      <c r="R50" s="87">
        <f t="shared" si="8"/>
        <v>0</v>
      </c>
      <c r="S50" s="87">
        <f t="shared" si="8"/>
        <v>0</v>
      </c>
      <c r="T50" s="87">
        <f t="shared" si="8"/>
        <v>0</v>
      </c>
      <c r="U50" s="87">
        <f t="shared" si="8"/>
        <v>0</v>
      </c>
      <c r="V50" s="87">
        <f t="shared" si="8"/>
        <v>0</v>
      </c>
      <c r="W50" s="87">
        <f t="shared" si="8"/>
        <v>0</v>
      </c>
      <c r="X50" s="87">
        <f t="shared" si="8"/>
        <v>0</v>
      </c>
      <c r="Y50" s="87">
        <f t="shared" si="8"/>
        <v>0</v>
      </c>
      <c r="Z50" s="87">
        <f t="shared" si="8"/>
        <v>0</v>
      </c>
      <c r="AA50" s="87">
        <f t="shared" si="8"/>
        <v>0</v>
      </c>
      <c r="AB50" s="87">
        <f t="shared" si="8"/>
        <v>0</v>
      </c>
      <c r="AC50" s="87">
        <f t="shared" si="8"/>
        <v>0</v>
      </c>
      <c r="AD50" s="87">
        <f t="shared" si="8"/>
        <v>0</v>
      </c>
    </row>
    <row r="51" spans="3:35" s="4" customFormat="1" ht="18.75" x14ac:dyDescent="0.5">
      <c r="C51" s="68" t="s">
        <v>10</v>
      </c>
      <c r="D51" s="84"/>
      <c r="E51" s="70"/>
      <c r="F51" s="70"/>
      <c r="G51" s="72"/>
      <c r="H51" s="72"/>
      <c r="I51" s="72"/>
      <c r="J51" s="72"/>
      <c r="K51" s="72"/>
      <c r="L51" s="72"/>
      <c r="M51" s="72"/>
      <c r="N51" s="72"/>
      <c r="O51" s="72"/>
      <c r="P51" s="72"/>
      <c r="Q51" s="70"/>
      <c r="R51" s="70">
        <f>-('Total Project Cost'!$E$56/60)</f>
        <v>0</v>
      </c>
      <c r="S51" s="70">
        <f>-('Total Project Cost'!$E$56/60)</f>
        <v>0</v>
      </c>
      <c r="T51" s="70">
        <f>-('Total Project Cost'!$E$56/60)</f>
        <v>0</v>
      </c>
      <c r="U51" s="70">
        <f>-('Total Project Cost'!$E$56/60)</f>
        <v>0</v>
      </c>
      <c r="V51" s="70">
        <f>-('Total Project Cost'!$E$56/60)</f>
        <v>0</v>
      </c>
      <c r="W51" s="70">
        <f>-('Total Project Cost'!$E$56/60)</f>
        <v>0</v>
      </c>
      <c r="X51" s="70">
        <f>-('Total Project Cost'!$E$56/60)</f>
        <v>0</v>
      </c>
      <c r="Y51" s="70">
        <f>-('Total Project Cost'!$E$56/60)</f>
        <v>0</v>
      </c>
      <c r="Z51" s="70">
        <f>-('Total Project Cost'!$E$56/60)</f>
        <v>0</v>
      </c>
      <c r="AA51" s="70">
        <f>-('Total Project Cost'!$E$56/60)</f>
        <v>0</v>
      </c>
      <c r="AB51" s="70">
        <f>-('Total Project Cost'!$E$56/60)</f>
        <v>0</v>
      </c>
      <c r="AC51" s="70">
        <f>-('Total Project Cost'!$E$56/60)</f>
        <v>0</v>
      </c>
      <c r="AD51" s="71">
        <f t="shared" si="6"/>
        <v>0</v>
      </c>
    </row>
    <row r="52" spans="3:35" s="4" customFormat="1" ht="18.75" x14ac:dyDescent="0.5">
      <c r="C52" s="68" t="s">
        <v>207</v>
      </c>
      <c r="D52" s="84"/>
      <c r="E52" s="70">
        <f>-('Total Project Cost'!C21+'Total Project Cost'!C39)</f>
        <v>0</v>
      </c>
      <c r="F52" s="70"/>
      <c r="G52" s="72"/>
      <c r="H52" s="72"/>
      <c r="I52" s="72"/>
      <c r="J52" s="72"/>
      <c r="K52" s="72"/>
      <c r="L52" s="72"/>
      <c r="M52" s="72"/>
      <c r="N52" s="72"/>
      <c r="O52" s="72"/>
      <c r="P52" s="72"/>
      <c r="Q52" s="70"/>
      <c r="R52" s="70"/>
      <c r="S52" s="70"/>
      <c r="T52" s="70"/>
      <c r="U52" s="70"/>
      <c r="V52" s="70"/>
      <c r="W52" s="70"/>
      <c r="X52" s="70"/>
      <c r="Y52" s="70"/>
      <c r="Z52" s="70"/>
      <c r="AA52" s="70"/>
      <c r="AB52" s="70"/>
      <c r="AC52" s="88"/>
      <c r="AD52" s="71">
        <f t="shared" si="6"/>
        <v>0</v>
      </c>
    </row>
    <row r="53" spans="3:35" s="4" customFormat="1" ht="18.75" x14ac:dyDescent="0.5">
      <c r="C53" s="68"/>
      <c r="D53" s="84"/>
      <c r="E53" s="70"/>
      <c r="F53" s="70"/>
      <c r="G53" s="72"/>
      <c r="H53" s="72"/>
      <c r="I53" s="72"/>
      <c r="J53" s="72"/>
      <c r="K53" s="72"/>
      <c r="L53" s="72"/>
      <c r="M53" s="72"/>
      <c r="N53" s="72"/>
      <c r="O53" s="72"/>
      <c r="P53" s="72"/>
      <c r="Q53" s="70"/>
      <c r="R53" s="70"/>
      <c r="S53" s="70"/>
      <c r="T53" s="70"/>
      <c r="U53" s="70"/>
      <c r="V53" s="70"/>
      <c r="W53" s="70"/>
      <c r="X53" s="70"/>
      <c r="Y53" s="70"/>
      <c r="Z53" s="70"/>
      <c r="AA53" s="70"/>
      <c r="AB53" s="70"/>
      <c r="AC53" s="88"/>
      <c r="AD53" s="71">
        <f t="shared" si="6"/>
        <v>0</v>
      </c>
    </row>
    <row r="54" spans="3:35" s="4" customFormat="1" ht="19.5" thickBot="1" x14ac:dyDescent="0.55000000000000004">
      <c r="C54" s="86" t="s">
        <v>11</v>
      </c>
      <c r="D54" s="89"/>
      <c r="E54" s="87">
        <f>SUM(E51:E53)+E50</f>
        <v>0</v>
      </c>
      <c r="F54" s="87">
        <f t="shared" ref="F54:AB54" si="9">SUM(F51:F53)+F50</f>
        <v>0</v>
      </c>
      <c r="G54" s="87">
        <f t="shared" si="9"/>
        <v>0</v>
      </c>
      <c r="H54" s="87">
        <f t="shared" si="9"/>
        <v>0</v>
      </c>
      <c r="I54" s="87">
        <f t="shared" si="9"/>
        <v>0</v>
      </c>
      <c r="J54" s="87">
        <f t="shared" si="9"/>
        <v>0</v>
      </c>
      <c r="K54" s="87">
        <f t="shared" si="9"/>
        <v>0</v>
      </c>
      <c r="L54" s="87">
        <f t="shared" si="9"/>
        <v>0</v>
      </c>
      <c r="M54" s="87">
        <f t="shared" si="9"/>
        <v>0</v>
      </c>
      <c r="N54" s="87">
        <f t="shared" si="9"/>
        <v>0</v>
      </c>
      <c r="O54" s="87">
        <f t="shared" si="9"/>
        <v>0</v>
      </c>
      <c r="P54" s="87">
        <f t="shared" si="9"/>
        <v>0</v>
      </c>
      <c r="Q54" s="87">
        <f t="shared" si="9"/>
        <v>0</v>
      </c>
      <c r="R54" s="87">
        <f t="shared" si="9"/>
        <v>0</v>
      </c>
      <c r="S54" s="87">
        <f t="shared" si="9"/>
        <v>0</v>
      </c>
      <c r="T54" s="87">
        <f t="shared" si="9"/>
        <v>0</v>
      </c>
      <c r="U54" s="87">
        <f t="shared" si="9"/>
        <v>0</v>
      </c>
      <c r="V54" s="87">
        <f t="shared" si="9"/>
        <v>0</v>
      </c>
      <c r="W54" s="87">
        <f t="shared" si="9"/>
        <v>0</v>
      </c>
      <c r="X54" s="87">
        <f t="shared" si="9"/>
        <v>0</v>
      </c>
      <c r="Y54" s="87">
        <f t="shared" si="9"/>
        <v>0</v>
      </c>
      <c r="Z54" s="87">
        <f t="shared" si="9"/>
        <v>0</v>
      </c>
      <c r="AA54" s="87">
        <f t="shared" si="9"/>
        <v>0</v>
      </c>
      <c r="AB54" s="87">
        <f t="shared" si="9"/>
        <v>0</v>
      </c>
      <c r="AC54" s="87">
        <f>SUM(AC51:AC53)+AC50</f>
        <v>0</v>
      </c>
      <c r="AD54" s="87">
        <f>SUM(AD51:AD53)+AD50</f>
        <v>0</v>
      </c>
    </row>
    <row r="55" spans="3:35" s="4" customFormat="1" ht="30" x14ac:dyDescent="0.8">
      <c r="C55" s="155" t="s">
        <v>12</v>
      </c>
      <c r="D55" s="90">
        <f>D19</f>
        <v>0</v>
      </c>
      <c r="E55" s="90">
        <f>E54+E19</f>
        <v>0</v>
      </c>
      <c r="F55" s="90">
        <f>F54+F19</f>
        <v>0</v>
      </c>
      <c r="G55" s="90">
        <f t="shared" ref="G55:AB55" si="10">G54+G19</f>
        <v>0</v>
      </c>
      <c r="H55" s="90">
        <f t="shared" si="10"/>
        <v>0</v>
      </c>
      <c r="I55" s="90">
        <f t="shared" si="10"/>
        <v>0</v>
      </c>
      <c r="J55" s="90">
        <f t="shared" si="10"/>
        <v>0</v>
      </c>
      <c r="K55" s="90">
        <f t="shared" si="10"/>
        <v>0</v>
      </c>
      <c r="L55" s="90">
        <f t="shared" si="10"/>
        <v>0</v>
      </c>
      <c r="M55" s="90">
        <f t="shared" si="10"/>
        <v>0</v>
      </c>
      <c r="N55" s="90">
        <f t="shared" si="10"/>
        <v>0</v>
      </c>
      <c r="O55" s="90">
        <f t="shared" si="10"/>
        <v>0</v>
      </c>
      <c r="P55" s="90">
        <f t="shared" si="10"/>
        <v>0</v>
      </c>
      <c r="Q55" s="90">
        <f t="shared" si="10"/>
        <v>0</v>
      </c>
      <c r="R55" s="90">
        <f t="shared" si="10"/>
        <v>0</v>
      </c>
      <c r="S55" s="90">
        <f t="shared" si="10"/>
        <v>0</v>
      </c>
      <c r="T55" s="90">
        <f t="shared" si="10"/>
        <v>0</v>
      </c>
      <c r="U55" s="90">
        <f t="shared" si="10"/>
        <v>0</v>
      </c>
      <c r="V55" s="90">
        <f t="shared" si="10"/>
        <v>0</v>
      </c>
      <c r="W55" s="90">
        <f t="shared" si="10"/>
        <v>0</v>
      </c>
      <c r="X55" s="90">
        <f t="shared" si="10"/>
        <v>0</v>
      </c>
      <c r="Y55" s="90">
        <f t="shared" si="10"/>
        <v>0</v>
      </c>
      <c r="Z55" s="90">
        <f t="shared" si="10"/>
        <v>0</v>
      </c>
      <c r="AA55" s="90">
        <f t="shared" si="10"/>
        <v>0</v>
      </c>
      <c r="AB55" s="90">
        <f t="shared" si="10"/>
        <v>0</v>
      </c>
      <c r="AC55" s="90">
        <f>AC54+AC19</f>
        <v>0</v>
      </c>
      <c r="AD55" s="91">
        <f>AD54+AD19</f>
        <v>0</v>
      </c>
    </row>
    <row r="56" spans="3:35" s="4" customFormat="1" ht="18.75" x14ac:dyDescent="0.5">
      <c r="C56" s="56"/>
      <c r="D56" s="56"/>
      <c r="E56" s="56"/>
      <c r="F56" s="5"/>
      <c r="G56" s="5"/>
      <c r="H56" s="5"/>
      <c r="I56" s="5"/>
      <c r="J56" s="5"/>
      <c r="K56" s="5"/>
      <c r="L56" s="5"/>
      <c r="M56" s="5"/>
      <c r="N56" s="5"/>
      <c r="O56" s="5"/>
      <c r="P56" s="5"/>
      <c r="Q56" s="5"/>
      <c r="R56" s="5"/>
      <c r="S56" s="5"/>
      <c r="T56" s="5"/>
      <c r="U56" s="5"/>
      <c r="V56" s="5"/>
      <c r="W56" s="5"/>
      <c r="X56" s="5"/>
      <c r="Y56" s="80"/>
      <c r="Z56" s="80"/>
      <c r="AA56" s="80"/>
      <c r="AB56" s="80"/>
      <c r="AC56" s="80"/>
      <c r="AD56" s="56"/>
    </row>
    <row r="57" spans="3:35" s="4" customFormat="1" ht="14.45" customHeight="1" x14ac:dyDescent="0.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2"/>
      <c r="AF57" s="2"/>
      <c r="AG57" s="2"/>
      <c r="AH57" s="2"/>
      <c r="AI57" s="2"/>
    </row>
    <row r="58" spans="3:35" s="4" customFormat="1" ht="14.45" customHeight="1" x14ac:dyDescent="0.5">
      <c r="C58" s="5"/>
      <c r="D58" s="5"/>
      <c r="E58" s="5"/>
      <c r="F58" s="5"/>
      <c r="G58" s="5"/>
      <c r="H58" s="5"/>
      <c r="I58" s="5"/>
      <c r="J58" s="5"/>
      <c r="K58" s="5"/>
      <c r="L58" s="5"/>
      <c r="M58" s="5"/>
      <c r="N58" s="5"/>
      <c r="O58" s="5"/>
      <c r="P58" s="5"/>
      <c r="Q58" s="5"/>
      <c r="R58" s="5"/>
      <c r="S58" s="5"/>
      <c r="T58" s="5"/>
      <c r="U58" s="5"/>
      <c r="V58" s="5"/>
      <c r="W58" s="5"/>
      <c r="X58" s="5"/>
      <c r="Y58" s="5"/>
      <c r="Z58" s="5"/>
      <c r="AA58" s="5"/>
      <c r="AB58" s="5"/>
      <c r="AC58" s="45" t="s">
        <v>208</v>
      </c>
      <c r="AD58" s="92">
        <f>AD55-AC55</f>
        <v>0</v>
      </c>
      <c r="AE58" s="2"/>
      <c r="AF58" s="2"/>
      <c r="AG58" s="2"/>
      <c r="AH58" s="2"/>
      <c r="AI58" s="2"/>
    </row>
    <row r="59" spans="3:35" s="4" customFormat="1" ht="14.45" customHeight="1" x14ac:dyDescent="0.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3:35" s="4" customFormat="1" ht="14.45" customHeight="1" x14ac:dyDescent="0.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3:35" s="4" customFormat="1" ht="14.45" customHeight="1" x14ac:dyDescent="0.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3:35" s="4" customFormat="1" ht="14.45" customHeight="1" x14ac:dyDescent="0.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3:35" s="4" customFormat="1" ht="14.45" customHeight="1" x14ac:dyDescent="0.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sheetData>
  <conditionalFormatting sqref="D9:AB9">
    <cfRule type="expression" dxfId="3" priority="3">
      <formula>D9&lt;$D$7</formula>
    </cfRule>
  </conditionalFormatting>
  <conditionalFormatting sqref="AC9">
    <cfRule type="expression" dxfId="2" priority="1">
      <formula>AC9&lt;$D$7</formula>
    </cfRule>
  </conditionalFormatting>
  <printOptions horizontalCentered="1"/>
  <pageMargins left="0.4" right="0.4" top="0.4" bottom="0.4" header="0.3" footer="0.3"/>
  <pageSetup scale="66" fitToHeight="0" orientation="landscape" r:id="rId1"/>
  <headerFooter differentFirst="1">
    <oddFooter>Page &amp;P of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F7790-10A5-4CE6-92BB-D2047CDE2F49}">
  <sheetPr>
    <tabColor rgb="FF92D050"/>
  </sheetPr>
  <dimension ref="A1:AF38"/>
  <sheetViews>
    <sheetView zoomScale="85" zoomScaleNormal="85" workbookViewId="0">
      <selection activeCell="B2" sqref="B2"/>
    </sheetView>
  </sheetViews>
  <sheetFormatPr defaultRowHeight="12.75" x14ac:dyDescent="0.2"/>
  <cols>
    <col min="2" max="2" width="78.5" bestFit="1" customWidth="1"/>
    <col min="3" max="3" width="9.5" bestFit="1" customWidth="1"/>
    <col min="4" max="5" width="9" bestFit="1" customWidth="1"/>
    <col min="6" max="6" width="24.83203125" bestFit="1" customWidth="1"/>
    <col min="7" max="11" width="9" bestFit="1" customWidth="1"/>
    <col min="12" max="14" width="10.1640625" bestFit="1" customWidth="1"/>
    <col min="15" max="15" width="12.33203125" bestFit="1" customWidth="1"/>
    <col min="16" max="16" width="15.1640625" bestFit="1" customWidth="1"/>
    <col min="17" max="17" width="4.83203125" customWidth="1"/>
    <col min="18" max="29" width="10.1640625" bestFit="1" customWidth="1"/>
    <col min="30" max="30" width="12.33203125" bestFit="1" customWidth="1"/>
    <col min="31" max="31" width="15.1640625" bestFit="1" customWidth="1"/>
    <col min="32" max="32" width="6" customWidth="1"/>
  </cols>
  <sheetData>
    <row r="1" spans="1:32" ht="40.5" x14ac:dyDescent="1.05">
      <c r="B1" s="6" t="s">
        <v>34</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2" spans="1:32" ht="40.5" x14ac:dyDescent="1.05">
      <c r="B2" s="6" t="s">
        <v>109</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row>
    <row r="3" spans="1:32" ht="26.25" x14ac:dyDescent="0.7">
      <c r="B3" s="31" t="s">
        <v>66</v>
      </c>
      <c r="C3" s="32"/>
      <c r="D3" s="32"/>
      <c r="E3" s="32"/>
      <c r="F3" s="32"/>
      <c r="G3" s="32"/>
      <c r="H3" s="32"/>
      <c r="I3" s="32"/>
      <c r="J3" s="32"/>
      <c r="K3" s="32"/>
      <c r="L3" s="32"/>
      <c r="M3" s="32"/>
      <c r="N3" s="32"/>
      <c r="O3" s="32"/>
      <c r="P3" s="32"/>
      <c r="Q3" s="39"/>
      <c r="R3" s="32"/>
      <c r="S3" s="32"/>
      <c r="T3" s="32"/>
      <c r="U3" s="32"/>
      <c r="V3" s="32"/>
      <c r="W3" s="32"/>
      <c r="X3" s="32"/>
      <c r="Y3" s="32"/>
      <c r="Z3" s="32"/>
      <c r="AA3" s="32"/>
      <c r="AB3" s="32"/>
      <c r="AC3" s="32"/>
      <c r="AD3" s="32"/>
      <c r="AE3" s="32"/>
      <c r="AF3" s="39"/>
    </row>
    <row r="4" spans="1:32" ht="18.75" x14ac:dyDescent="0.5">
      <c r="B4" s="221" t="s">
        <v>129</v>
      </c>
      <c r="C4" s="221"/>
      <c r="D4" s="5"/>
      <c r="E4" s="5"/>
      <c r="F4" s="221" t="s">
        <v>125</v>
      </c>
      <c r="G4" s="221"/>
      <c r="H4" s="5"/>
      <c r="I4" s="5"/>
      <c r="J4" s="5"/>
      <c r="K4" s="5"/>
      <c r="L4" s="5"/>
      <c r="M4" s="5"/>
      <c r="N4" s="5"/>
      <c r="O4" s="5"/>
      <c r="P4" s="5"/>
      <c r="Q4" s="43"/>
      <c r="R4" s="5"/>
      <c r="S4" s="5"/>
      <c r="T4" s="5"/>
      <c r="U4" s="5"/>
      <c r="V4" s="5"/>
      <c r="W4" s="5"/>
      <c r="X4" s="5"/>
      <c r="Y4" s="5"/>
      <c r="Z4" s="5"/>
      <c r="AA4" s="5"/>
      <c r="AB4" s="5"/>
      <c r="AC4" s="5"/>
      <c r="AD4" s="5"/>
      <c r="AE4" s="5"/>
      <c r="AF4" s="40"/>
    </row>
    <row r="5" spans="1:32" ht="18.75" x14ac:dyDescent="0.5">
      <c r="B5" s="200" t="s">
        <v>110</v>
      </c>
      <c r="C5" s="156" t="s">
        <v>111</v>
      </c>
      <c r="D5" s="5"/>
      <c r="E5" s="5"/>
      <c r="F5" s="200" t="s">
        <v>110</v>
      </c>
      <c r="G5" s="156" t="s">
        <v>111</v>
      </c>
      <c r="H5" s="5"/>
      <c r="I5" s="5"/>
      <c r="J5" s="5"/>
      <c r="K5" s="5"/>
      <c r="L5" s="5"/>
      <c r="M5" s="5"/>
      <c r="N5" s="5"/>
      <c r="O5" s="5"/>
      <c r="P5" s="5"/>
      <c r="Q5" s="43"/>
      <c r="R5" s="5"/>
      <c r="S5" s="5"/>
      <c r="T5" s="5"/>
      <c r="U5" s="5"/>
      <c r="V5" s="5"/>
      <c r="W5" s="5"/>
      <c r="X5" s="5"/>
      <c r="Y5" s="5"/>
      <c r="Z5" s="5"/>
      <c r="AA5" s="5"/>
      <c r="AB5" s="5"/>
      <c r="AC5" s="5"/>
      <c r="AD5" s="5"/>
      <c r="AE5" s="5"/>
      <c r="AF5" s="40"/>
    </row>
    <row r="6" spans="1:32" ht="18.75" x14ac:dyDescent="0.5">
      <c r="B6" s="201" t="s">
        <v>113</v>
      </c>
      <c r="C6" s="196">
        <v>0</v>
      </c>
      <c r="D6" s="5"/>
      <c r="E6" s="5"/>
      <c r="F6" s="201" t="s">
        <v>126</v>
      </c>
      <c r="G6" s="202">
        <v>0</v>
      </c>
      <c r="H6" s="5"/>
      <c r="I6" s="5"/>
      <c r="J6" s="5"/>
      <c r="K6" s="5"/>
      <c r="L6" s="5"/>
      <c r="M6" s="5"/>
      <c r="N6" s="5"/>
      <c r="O6" s="5"/>
      <c r="P6" s="5"/>
      <c r="Q6" s="43"/>
      <c r="R6" s="5"/>
      <c r="S6" s="5"/>
      <c r="T6" s="5"/>
      <c r="U6" s="5"/>
      <c r="V6" s="5"/>
      <c r="W6" s="5"/>
      <c r="X6" s="5"/>
      <c r="Y6" s="5"/>
      <c r="Z6" s="5"/>
      <c r="AA6" s="5"/>
      <c r="AB6" s="5"/>
      <c r="AC6" s="5"/>
      <c r="AD6" s="5"/>
      <c r="AE6" s="5"/>
      <c r="AF6" s="40"/>
    </row>
    <row r="7" spans="1:32" ht="18.75" x14ac:dyDescent="0.5">
      <c r="B7" s="201" t="s">
        <v>114</v>
      </c>
      <c r="C7" s="197">
        <v>0</v>
      </c>
      <c r="D7" s="5"/>
      <c r="E7" s="5"/>
      <c r="F7" s="201" t="s">
        <v>127</v>
      </c>
      <c r="G7" s="202">
        <v>0</v>
      </c>
      <c r="H7" s="5"/>
      <c r="I7" s="5"/>
      <c r="J7" s="5"/>
      <c r="K7" s="5"/>
      <c r="L7" s="5"/>
      <c r="M7" s="5"/>
      <c r="N7" s="5"/>
      <c r="O7" s="5"/>
      <c r="P7" s="5"/>
      <c r="Q7" s="43"/>
      <c r="R7" s="5"/>
      <c r="S7" s="5"/>
      <c r="T7" s="5"/>
      <c r="U7" s="5"/>
      <c r="V7" s="5"/>
      <c r="W7" s="5"/>
      <c r="X7" s="5"/>
      <c r="Y7" s="5"/>
      <c r="Z7" s="5"/>
      <c r="AA7" s="5"/>
      <c r="AB7" s="5"/>
      <c r="AC7" s="5"/>
      <c r="AD7" s="5"/>
      <c r="AE7" s="5"/>
      <c r="AF7" s="40"/>
    </row>
    <row r="8" spans="1:32" ht="18.75" x14ac:dyDescent="0.5">
      <c r="B8" s="201" t="s">
        <v>115</v>
      </c>
      <c r="C8" s="197">
        <v>0</v>
      </c>
      <c r="D8" s="5"/>
      <c r="E8" s="5"/>
      <c r="F8" s="201" t="s">
        <v>128</v>
      </c>
      <c r="G8" s="202">
        <v>0</v>
      </c>
      <c r="H8" s="5"/>
      <c r="I8" s="5"/>
      <c r="J8" s="5"/>
      <c r="K8" s="5"/>
      <c r="L8" s="5"/>
      <c r="M8" s="5"/>
      <c r="N8" s="5"/>
      <c r="O8" s="5"/>
      <c r="P8" s="5"/>
      <c r="Q8" s="43"/>
      <c r="R8" s="5"/>
      <c r="S8" s="5"/>
      <c r="T8" s="5"/>
      <c r="U8" s="5"/>
      <c r="V8" s="5"/>
      <c r="W8" s="5"/>
      <c r="X8" s="5"/>
      <c r="Y8" s="5"/>
      <c r="Z8" s="5"/>
      <c r="AA8" s="5"/>
      <c r="AB8" s="5"/>
      <c r="AC8" s="5"/>
      <c r="AD8" s="5"/>
      <c r="AE8" s="5"/>
      <c r="AF8" s="40"/>
    </row>
    <row r="9" spans="1:32" ht="18.75" x14ac:dyDescent="0.5">
      <c r="B9" s="201" t="s">
        <v>117</v>
      </c>
      <c r="C9" s="197">
        <v>0</v>
      </c>
      <c r="D9" s="5"/>
      <c r="E9" s="5"/>
      <c r="F9" s="201" t="s">
        <v>233</v>
      </c>
      <c r="G9" s="202">
        <v>0</v>
      </c>
      <c r="H9" s="5"/>
      <c r="I9" s="5"/>
      <c r="J9" s="5"/>
      <c r="K9" s="5"/>
      <c r="L9" s="5"/>
      <c r="M9" s="5"/>
      <c r="N9" s="5"/>
      <c r="O9" s="5"/>
      <c r="P9" s="5"/>
      <c r="Q9" s="43"/>
      <c r="R9" s="5"/>
      <c r="S9" s="5"/>
      <c r="T9" s="5"/>
      <c r="U9" s="5"/>
      <c r="V9" s="5"/>
      <c r="W9" s="5"/>
      <c r="X9" s="5"/>
      <c r="Y9" s="5"/>
      <c r="Z9" s="5"/>
      <c r="AA9" s="5"/>
      <c r="AB9" s="5"/>
      <c r="AC9" s="5"/>
      <c r="AD9" s="5"/>
      <c r="AE9" s="5"/>
      <c r="AF9" s="40"/>
    </row>
    <row r="10" spans="1:32" ht="18.75" x14ac:dyDescent="0.5">
      <c r="B10" s="201" t="s">
        <v>118</v>
      </c>
      <c r="C10" s="197">
        <v>0</v>
      </c>
      <c r="D10" s="5"/>
      <c r="E10" s="5"/>
      <c r="F10" s="201" t="s">
        <v>234</v>
      </c>
      <c r="G10" s="202">
        <v>0</v>
      </c>
      <c r="H10" s="5"/>
      <c r="I10" s="5"/>
      <c r="J10" s="5"/>
      <c r="K10" s="5"/>
      <c r="L10" s="5"/>
      <c r="M10" s="5"/>
      <c r="N10" s="5"/>
      <c r="O10" s="5"/>
      <c r="P10" s="5"/>
      <c r="Q10" s="43"/>
      <c r="R10" s="5"/>
      <c r="S10" s="5"/>
      <c r="T10" s="5"/>
      <c r="U10" s="5"/>
      <c r="V10" s="5"/>
      <c r="W10" s="5"/>
      <c r="X10" s="5"/>
      <c r="Y10" s="5"/>
      <c r="Z10" s="5"/>
      <c r="AA10" s="5"/>
      <c r="AB10" s="5"/>
      <c r="AC10" s="5"/>
      <c r="AD10" s="5"/>
      <c r="AE10" s="5"/>
      <c r="AF10" s="40"/>
    </row>
    <row r="11" spans="1:32" ht="18.75" x14ac:dyDescent="0.5">
      <c r="B11" s="5"/>
      <c r="C11" s="5"/>
      <c r="D11" s="5"/>
      <c r="E11" s="5"/>
      <c r="F11" s="5"/>
      <c r="G11" s="5"/>
      <c r="H11" s="5"/>
      <c r="I11" s="5"/>
      <c r="J11" s="5"/>
      <c r="K11" s="5"/>
      <c r="L11" s="5"/>
      <c r="M11" s="5"/>
      <c r="N11" s="5"/>
      <c r="O11" s="5"/>
      <c r="P11" s="5"/>
      <c r="Q11" s="43"/>
      <c r="R11" s="5"/>
      <c r="S11" s="5"/>
      <c r="T11" s="5"/>
      <c r="U11" s="5"/>
      <c r="V11" s="5"/>
      <c r="W11" s="5"/>
      <c r="X11" s="5"/>
      <c r="Y11" s="5"/>
      <c r="Z11" s="5"/>
      <c r="AA11" s="5"/>
      <c r="AB11" s="5"/>
      <c r="AC11" s="5"/>
      <c r="AD11" s="5"/>
      <c r="AE11" s="5"/>
      <c r="AF11" s="40"/>
    </row>
    <row r="12" spans="1:32" ht="18.75" x14ac:dyDescent="0.5">
      <c r="A12" s="5"/>
      <c r="B12" s="5"/>
      <c r="C12" s="5"/>
      <c r="D12" s="5"/>
      <c r="E12" s="5"/>
      <c r="F12" s="5"/>
      <c r="G12" s="5"/>
      <c r="H12" s="5"/>
      <c r="I12" s="5"/>
      <c r="J12" s="5"/>
      <c r="K12" s="5"/>
      <c r="L12" s="5"/>
      <c r="M12" s="5"/>
      <c r="N12" s="5"/>
      <c r="O12" s="5"/>
      <c r="P12" s="5"/>
      <c r="Q12" s="43"/>
      <c r="R12" s="5"/>
      <c r="S12" s="5"/>
      <c r="T12" s="5"/>
      <c r="U12" s="5"/>
      <c r="V12" s="5"/>
      <c r="W12" s="5"/>
      <c r="X12" s="5"/>
      <c r="Y12" s="5"/>
      <c r="Z12" s="5"/>
      <c r="AA12" s="5"/>
      <c r="AB12" s="5"/>
      <c r="AC12" s="5"/>
      <c r="AD12" s="5"/>
      <c r="AE12" s="5"/>
      <c r="AF12" s="40"/>
    </row>
    <row r="13" spans="1:32" ht="18.75" x14ac:dyDescent="0.5">
      <c r="B13" s="5"/>
      <c r="C13" s="5"/>
      <c r="D13" s="5"/>
      <c r="E13" s="5"/>
      <c r="F13" s="5"/>
      <c r="G13" s="5"/>
      <c r="H13" s="5"/>
      <c r="I13" s="5"/>
      <c r="J13" s="5"/>
      <c r="K13" s="5"/>
      <c r="L13" s="5"/>
      <c r="M13" s="5"/>
      <c r="N13" s="5"/>
      <c r="O13" s="5"/>
      <c r="P13" s="5"/>
      <c r="Q13" s="43"/>
      <c r="R13" s="5"/>
      <c r="S13" s="5"/>
      <c r="T13" s="5"/>
      <c r="U13" s="5"/>
      <c r="V13" s="5"/>
      <c r="W13" s="5"/>
      <c r="X13" s="5"/>
      <c r="Y13" s="5"/>
      <c r="Z13" s="5"/>
      <c r="AA13" s="5"/>
      <c r="AB13" s="5"/>
      <c r="AC13" s="5"/>
      <c r="AD13" s="5"/>
      <c r="AE13" s="5"/>
      <c r="AF13" s="40"/>
    </row>
    <row r="14" spans="1:32" ht="18.75" x14ac:dyDescent="0.5">
      <c r="B14" s="5"/>
      <c r="C14" s="156" t="s">
        <v>112</v>
      </c>
      <c r="D14" s="156" t="s">
        <v>76</v>
      </c>
      <c r="E14" s="156" t="s">
        <v>77</v>
      </c>
      <c r="F14" s="156" t="s">
        <v>78</v>
      </c>
      <c r="G14" s="156" t="s">
        <v>79</v>
      </c>
      <c r="H14" s="156" t="s">
        <v>80</v>
      </c>
      <c r="I14" s="156" t="s">
        <v>81</v>
      </c>
      <c r="J14" s="156" t="s">
        <v>82</v>
      </c>
      <c r="K14" s="156" t="s">
        <v>83</v>
      </c>
      <c r="L14" s="156" t="s">
        <v>84</v>
      </c>
      <c r="M14" s="156" t="s">
        <v>85</v>
      </c>
      <c r="N14" s="156" t="s">
        <v>86</v>
      </c>
      <c r="O14" s="156" t="s">
        <v>202</v>
      </c>
      <c r="P14" s="156" t="s">
        <v>203</v>
      </c>
      <c r="Q14" s="44"/>
      <c r="R14" s="156" t="s">
        <v>89</v>
      </c>
      <c r="S14" s="156" t="s">
        <v>90</v>
      </c>
      <c r="T14" s="156" t="s">
        <v>91</v>
      </c>
      <c r="U14" s="156" t="s">
        <v>92</v>
      </c>
      <c r="V14" s="156" t="s">
        <v>93</v>
      </c>
      <c r="W14" s="156" t="s">
        <v>94</v>
      </c>
      <c r="X14" s="156" t="s">
        <v>95</v>
      </c>
      <c r="Y14" s="156" t="s">
        <v>96</v>
      </c>
      <c r="Z14" s="156" t="s">
        <v>97</v>
      </c>
      <c r="AA14" s="156" t="s">
        <v>98</v>
      </c>
      <c r="AB14" s="156" t="s">
        <v>99</v>
      </c>
      <c r="AC14" s="156" t="s">
        <v>100</v>
      </c>
      <c r="AD14" s="156" t="s">
        <v>204</v>
      </c>
      <c r="AE14" s="156" t="s">
        <v>205</v>
      </c>
      <c r="AF14" s="40"/>
    </row>
    <row r="15" spans="1:32" ht="18.75" x14ac:dyDescent="0.5">
      <c r="B15" s="5"/>
      <c r="C15" s="5"/>
      <c r="D15" s="5"/>
      <c r="E15" s="5"/>
      <c r="F15" s="5"/>
      <c r="G15" s="5"/>
      <c r="H15" s="5"/>
      <c r="I15" s="5"/>
      <c r="J15" s="5"/>
      <c r="K15" s="5"/>
      <c r="L15" s="5"/>
      <c r="M15" s="5"/>
      <c r="N15" s="5"/>
      <c r="O15" s="5"/>
      <c r="P15" s="5"/>
      <c r="Q15" s="43"/>
      <c r="R15" s="5"/>
      <c r="S15" s="5"/>
      <c r="T15" s="5"/>
      <c r="U15" s="5"/>
      <c r="V15" s="5"/>
      <c r="W15" s="5"/>
      <c r="X15" s="5"/>
      <c r="Y15" s="5"/>
      <c r="Z15" s="5"/>
      <c r="AA15" s="5"/>
      <c r="AB15" s="5"/>
      <c r="AC15" s="5"/>
      <c r="AD15" s="5"/>
      <c r="AE15" s="5"/>
      <c r="AF15" s="40"/>
    </row>
    <row r="16" spans="1:32" ht="18.75" x14ac:dyDescent="0.5">
      <c r="B16" s="45" t="s">
        <v>124</v>
      </c>
      <c r="C16" s="5"/>
      <c r="D16" s="5"/>
      <c r="E16" s="5"/>
      <c r="F16" s="5"/>
      <c r="G16" s="5"/>
      <c r="H16" s="5"/>
      <c r="I16" s="5"/>
      <c r="J16" s="5"/>
      <c r="K16" s="5"/>
      <c r="L16" s="5"/>
      <c r="M16" s="5"/>
      <c r="N16" s="5"/>
      <c r="O16" s="5"/>
      <c r="P16" s="5"/>
      <c r="Q16" s="43"/>
      <c r="R16" s="5"/>
      <c r="S16" s="5"/>
      <c r="T16" s="5"/>
      <c r="U16" s="5"/>
      <c r="V16" s="5"/>
      <c r="W16" s="5"/>
      <c r="X16" s="5"/>
      <c r="Y16" s="5"/>
      <c r="Z16" s="5"/>
      <c r="AA16" s="5"/>
      <c r="AB16" s="5"/>
      <c r="AC16" s="5"/>
      <c r="AD16" s="5"/>
      <c r="AE16" s="5"/>
      <c r="AF16" s="40"/>
    </row>
    <row r="17" spans="2:32" ht="18.75" x14ac:dyDescent="0.5">
      <c r="B17" s="195" t="s">
        <v>113</v>
      </c>
      <c r="C17" s="196">
        <v>0</v>
      </c>
      <c r="D17" s="196">
        <v>0</v>
      </c>
      <c r="E17" s="196">
        <v>0</v>
      </c>
      <c r="F17" s="196">
        <v>0</v>
      </c>
      <c r="G17" s="196">
        <v>0</v>
      </c>
      <c r="H17" s="196">
        <v>0</v>
      </c>
      <c r="I17" s="196">
        <v>0</v>
      </c>
      <c r="J17" s="196">
        <v>0</v>
      </c>
      <c r="K17" s="196">
        <v>0</v>
      </c>
      <c r="L17" s="196">
        <v>0</v>
      </c>
      <c r="M17" s="196">
        <v>0</v>
      </c>
      <c r="N17" s="196">
        <v>0</v>
      </c>
      <c r="O17" s="197">
        <f>SUM(C17:N17)</f>
        <v>0</v>
      </c>
      <c r="P17" s="197">
        <f>AVERAGE(C17:N17)</f>
        <v>0</v>
      </c>
      <c r="Q17" s="46"/>
      <c r="R17" s="197">
        <v>0</v>
      </c>
      <c r="S17" s="197">
        <v>0</v>
      </c>
      <c r="T17" s="197">
        <v>0</v>
      </c>
      <c r="U17" s="197">
        <v>0</v>
      </c>
      <c r="V17" s="197">
        <v>0</v>
      </c>
      <c r="W17" s="197">
        <v>0</v>
      </c>
      <c r="X17" s="197">
        <v>0</v>
      </c>
      <c r="Y17" s="197">
        <v>0</v>
      </c>
      <c r="Z17" s="197">
        <v>0</v>
      </c>
      <c r="AA17" s="197">
        <v>0</v>
      </c>
      <c r="AB17" s="197">
        <v>0</v>
      </c>
      <c r="AC17" s="197">
        <v>0</v>
      </c>
      <c r="AD17" s="197">
        <f>SUM(R17:AC17)</f>
        <v>0</v>
      </c>
      <c r="AE17" s="197">
        <f>AVERAGE(R17:AC17)</f>
        <v>0</v>
      </c>
      <c r="AF17" s="40"/>
    </row>
    <row r="18" spans="2:32" ht="18.75" x14ac:dyDescent="0.5">
      <c r="B18" s="211" t="s">
        <v>114</v>
      </c>
      <c r="C18" s="197">
        <v>0</v>
      </c>
      <c r="D18" s="197">
        <v>0</v>
      </c>
      <c r="E18" s="197">
        <v>0</v>
      </c>
      <c r="F18" s="197">
        <v>0</v>
      </c>
      <c r="G18" s="197">
        <v>0</v>
      </c>
      <c r="H18" s="197">
        <v>0</v>
      </c>
      <c r="I18" s="197">
        <v>0</v>
      </c>
      <c r="J18" s="197">
        <v>0</v>
      </c>
      <c r="K18" s="197">
        <v>0</v>
      </c>
      <c r="L18" s="197">
        <v>0</v>
      </c>
      <c r="M18" s="197">
        <v>0</v>
      </c>
      <c r="N18" s="197">
        <v>0</v>
      </c>
      <c r="O18" s="197">
        <f t="shared" ref="O18:O21" si="0">SUM(C18:N18)</f>
        <v>0</v>
      </c>
      <c r="P18" s="197">
        <f t="shared" ref="P18:P21" si="1">AVERAGE(C18:N18)</f>
        <v>0</v>
      </c>
      <c r="Q18" s="46"/>
      <c r="R18" s="197">
        <v>0</v>
      </c>
      <c r="S18" s="197">
        <v>0</v>
      </c>
      <c r="T18" s="197">
        <v>0</v>
      </c>
      <c r="U18" s="197">
        <v>0</v>
      </c>
      <c r="V18" s="197">
        <v>0</v>
      </c>
      <c r="W18" s="197">
        <v>0</v>
      </c>
      <c r="X18" s="197">
        <v>0</v>
      </c>
      <c r="Y18" s="197">
        <v>0</v>
      </c>
      <c r="Z18" s="197">
        <v>0</v>
      </c>
      <c r="AA18" s="197">
        <v>0</v>
      </c>
      <c r="AB18" s="197">
        <v>0</v>
      </c>
      <c r="AC18" s="197">
        <v>0</v>
      </c>
      <c r="AD18" s="197">
        <f t="shared" ref="AD18:AD21" si="2">SUM(R18:AC18)</f>
        <v>0</v>
      </c>
      <c r="AE18" s="197">
        <f t="shared" ref="AE18:AE21" si="3">AVERAGE(R18:AC18)</f>
        <v>0</v>
      </c>
      <c r="AF18" s="40"/>
    </row>
    <row r="19" spans="2:32" ht="18.75" x14ac:dyDescent="0.5">
      <c r="B19" s="195" t="s">
        <v>115</v>
      </c>
      <c r="C19" s="197">
        <v>0</v>
      </c>
      <c r="D19" s="197">
        <v>0</v>
      </c>
      <c r="E19" s="197">
        <v>0</v>
      </c>
      <c r="F19" s="197">
        <v>0</v>
      </c>
      <c r="G19" s="197">
        <v>0</v>
      </c>
      <c r="H19" s="197">
        <v>0</v>
      </c>
      <c r="I19" s="197">
        <v>0</v>
      </c>
      <c r="J19" s="197">
        <v>0</v>
      </c>
      <c r="K19" s="197">
        <v>0</v>
      </c>
      <c r="L19" s="197">
        <v>0</v>
      </c>
      <c r="M19" s="197">
        <v>0</v>
      </c>
      <c r="N19" s="197">
        <v>0</v>
      </c>
      <c r="O19" s="197">
        <f t="shared" si="0"/>
        <v>0</v>
      </c>
      <c r="P19" s="198">
        <f t="shared" si="1"/>
        <v>0</v>
      </c>
      <c r="Q19" s="46"/>
      <c r="R19" s="197">
        <v>0</v>
      </c>
      <c r="S19" s="197">
        <v>0</v>
      </c>
      <c r="T19" s="197">
        <v>0</v>
      </c>
      <c r="U19" s="197">
        <v>0</v>
      </c>
      <c r="V19" s="197">
        <v>0</v>
      </c>
      <c r="W19" s="197">
        <v>0</v>
      </c>
      <c r="X19" s="197">
        <v>0</v>
      </c>
      <c r="Y19" s="197">
        <v>0</v>
      </c>
      <c r="Z19" s="197">
        <v>0</v>
      </c>
      <c r="AA19" s="197">
        <v>0</v>
      </c>
      <c r="AB19" s="197">
        <v>0</v>
      </c>
      <c r="AC19" s="197">
        <v>0</v>
      </c>
      <c r="AD19" s="197">
        <f t="shared" si="2"/>
        <v>0</v>
      </c>
      <c r="AE19" s="197">
        <f t="shared" si="3"/>
        <v>0</v>
      </c>
      <c r="AF19" s="40"/>
    </row>
    <row r="20" spans="2:32" ht="18.75" x14ac:dyDescent="0.5">
      <c r="B20" s="195" t="s">
        <v>117</v>
      </c>
      <c r="C20" s="197">
        <v>0</v>
      </c>
      <c r="D20" s="197">
        <v>0</v>
      </c>
      <c r="E20" s="197">
        <v>0</v>
      </c>
      <c r="F20" s="197">
        <v>0</v>
      </c>
      <c r="G20" s="197">
        <v>0</v>
      </c>
      <c r="H20" s="197">
        <v>0</v>
      </c>
      <c r="I20" s="197">
        <v>0</v>
      </c>
      <c r="J20" s="197">
        <v>0</v>
      </c>
      <c r="K20" s="197">
        <v>0</v>
      </c>
      <c r="L20" s="197">
        <v>0</v>
      </c>
      <c r="M20" s="197">
        <v>0</v>
      </c>
      <c r="N20" s="197">
        <v>0</v>
      </c>
      <c r="O20" s="197">
        <f t="shared" si="0"/>
        <v>0</v>
      </c>
      <c r="P20" s="198">
        <f t="shared" si="1"/>
        <v>0</v>
      </c>
      <c r="Q20" s="46"/>
      <c r="R20" s="197">
        <v>0</v>
      </c>
      <c r="S20" s="197">
        <v>0</v>
      </c>
      <c r="T20" s="197">
        <v>0</v>
      </c>
      <c r="U20" s="197">
        <v>0</v>
      </c>
      <c r="V20" s="197">
        <v>0</v>
      </c>
      <c r="W20" s="197">
        <v>0</v>
      </c>
      <c r="X20" s="197">
        <v>0</v>
      </c>
      <c r="Y20" s="197">
        <v>0</v>
      </c>
      <c r="Z20" s="197">
        <v>0</v>
      </c>
      <c r="AA20" s="197">
        <v>0</v>
      </c>
      <c r="AB20" s="197">
        <v>0</v>
      </c>
      <c r="AC20" s="197">
        <v>0</v>
      </c>
      <c r="AD20" s="197">
        <f t="shared" si="2"/>
        <v>0</v>
      </c>
      <c r="AE20" s="197">
        <f t="shared" si="3"/>
        <v>0</v>
      </c>
      <c r="AF20" s="40"/>
    </row>
    <row r="21" spans="2:32" ht="18.75" x14ac:dyDescent="0.5">
      <c r="B21" s="195" t="s">
        <v>118</v>
      </c>
      <c r="C21" s="197">
        <v>0</v>
      </c>
      <c r="D21" s="197">
        <v>0</v>
      </c>
      <c r="E21" s="197">
        <v>0</v>
      </c>
      <c r="F21" s="197">
        <v>0</v>
      </c>
      <c r="G21" s="197">
        <v>0</v>
      </c>
      <c r="H21" s="197">
        <v>0</v>
      </c>
      <c r="I21" s="197">
        <v>0</v>
      </c>
      <c r="J21" s="197">
        <v>0</v>
      </c>
      <c r="K21" s="197">
        <v>0</v>
      </c>
      <c r="L21" s="197">
        <v>0</v>
      </c>
      <c r="M21" s="197">
        <v>0</v>
      </c>
      <c r="N21" s="197">
        <v>0</v>
      </c>
      <c r="O21" s="197">
        <f t="shared" si="0"/>
        <v>0</v>
      </c>
      <c r="P21" s="198">
        <f t="shared" si="1"/>
        <v>0</v>
      </c>
      <c r="Q21" s="46"/>
      <c r="R21" s="197">
        <v>0</v>
      </c>
      <c r="S21" s="197">
        <v>0</v>
      </c>
      <c r="T21" s="197">
        <v>0</v>
      </c>
      <c r="U21" s="197">
        <v>0</v>
      </c>
      <c r="V21" s="197">
        <v>0</v>
      </c>
      <c r="W21" s="197">
        <v>0</v>
      </c>
      <c r="X21" s="197">
        <v>0</v>
      </c>
      <c r="Y21" s="197">
        <v>0</v>
      </c>
      <c r="Z21" s="197">
        <v>0</v>
      </c>
      <c r="AA21" s="197">
        <v>0</v>
      </c>
      <c r="AB21" s="197">
        <v>0</v>
      </c>
      <c r="AC21" s="197">
        <v>0</v>
      </c>
      <c r="AD21" s="197">
        <f t="shared" si="2"/>
        <v>0</v>
      </c>
      <c r="AE21" s="197">
        <f t="shared" si="3"/>
        <v>0</v>
      </c>
      <c r="AF21" s="40"/>
    </row>
    <row r="22" spans="2:32" ht="18.75" x14ac:dyDescent="0.5">
      <c r="B22" s="5"/>
      <c r="C22" s="5"/>
      <c r="D22" s="5"/>
      <c r="E22" s="5"/>
      <c r="F22" s="5"/>
      <c r="G22" s="5"/>
      <c r="H22" s="5"/>
      <c r="I22" s="5"/>
      <c r="J22" s="5"/>
      <c r="K22" s="5"/>
      <c r="L22" s="5"/>
      <c r="M22" s="5"/>
      <c r="N22" s="5"/>
      <c r="O22" s="5"/>
      <c r="P22" s="5"/>
      <c r="Q22" s="43"/>
      <c r="R22" s="5"/>
      <c r="S22" s="5"/>
      <c r="T22" s="5"/>
      <c r="U22" s="5"/>
      <c r="V22" s="5"/>
      <c r="W22" s="5"/>
      <c r="X22" s="5"/>
      <c r="Y22" s="5"/>
      <c r="Z22" s="5"/>
      <c r="AA22" s="5"/>
      <c r="AB22" s="5"/>
      <c r="AC22" s="5"/>
      <c r="AD22" s="5"/>
      <c r="AE22" s="5"/>
      <c r="AF22" s="40"/>
    </row>
    <row r="23" spans="2:32" ht="18.75" x14ac:dyDescent="0.5">
      <c r="B23" s="45" t="s">
        <v>116</v>
      </c>
      <c r="C23" s="5"/>
      <c r="D23" s="5"/>
      <c r="E23" s="5"/>
      <c r="F23" s="5"/>
      <c r="G23" s="5"/>
      <c r="H23" s="5"/>
      <c r="I23" s="5"/>
      <c r="J23" s="5"/>
      <c r="K23" s="5"/>
      <c r="L23" s="5"/>
      <c r="M23" s="5"/>
      <c r="N23" s="5"/>
      <c r="O23" s="5"/>
      <c r="P23" s="5"/>
      <c r="Q23" s="43"/>
      <c r="R23" s="5"/>
      <c r="S23" s="5"/>
      <c r="T23" s="5"/>
      <c r="U23" s="5"/>
      <c r="V23" s="5"/>
      <c r="W23" s="5"/>
      <c r="X23" s="5"/>
      <c r="Y23" s="5"/>
      <c r="Z23" s="5"/>
      <c r="AA23" s="5"/>
      <c r="AB23" s="5"/>
      <c r="AC23" s="5"/>
      <c r="AD23" s="5"/>
      <c r="AE23" s="5"/>
      <c r="AF23" s="40"/>
    </row>
    <row r="24" spans="2:32" ht="18.75" x14ac:dyDescent="0.5">
      <c r="B24" s="195" t="s">
        <v>113</v>
      </c>
      <c r="C24" s="198">
        <f>C17*$C$6</f>
        <v>0</v>
      </c>
      <c r="D24" s="198">
        <f t="shared" ref="D24:AC24" si="4">D17*$C$6</f>
        <v>0</v>
      </c>
      <c r="E24" s="198">
        <f t="shared" si="4"/>
        <v>0</v>
      </c>
      <c r="F24" s="198">
        <f t="shared" si="4"/>
        <v>0</v>
      </c>
      <c r="G24" s="198">
        <f t="shared" si="4"/>
        <v>0</v>
      </c>
      <c r="H24" s="198">
        <f t="shared" si="4"/>
        <v>0</v>
      </c>
      <c r="I24" s="198">
        <f t="shared" si="4"/>
        <v>0</v>
      </c>
      <c r="J24" s="198">
        <f t="shared" si="4"/>
        <v>0</v>
      </c>
      <c r="K24" s="198">
        <f t="shared" si="4"/>
        <v>0</v>
      </c>
      <c r="L24" s="198">
        <f t="shared" si="4"/>
        <v>0</v>
      </c>
      <c r="M24" s="198">
        <f t="shared" si="4"/>
        <v>0</v>
      </c>
      <c r="N24" s="198">
        <f t="shared" si="4"/>
        <v>0</v>
      </c>
      <c r="O24" s="198">
        <f>SUM(C24:N24)</f>
        <v>0</v>
      </c>
      <c r="P24" s="198">
        <f>AVERAGE(C24:N24)</f>
        <v>0</v>
      </c>
      <c r="Q24" s="46"/>
      <c r="R24" s="198">
        <f t="shared" si="4"/>
        <v>0</v>
      </c>
      <c r="S24" s="198">
        <f t="shared" si="4"/>
        <v>0</v>
      </c>
      <c r="T24" s="198">
        <f t="shared" si="4"/>
        <v>0</v>
      </c>
      <c r="U24" s="198">
        <f t="shared" si="4"/>
        <v>0</v>
      </c>
      <c r="V24" s="198">
        <f t="shared" si="4"/>
        <v>0</v>
      </c>
      <c r="W24" s="198">
        <f t="shared" si="4"/>
        <v>0</v>
      </c>
      <c r="X24" s="198">
        <f t="shared" si="4"/>
        <v>0</v>
      </c>
      <c r="Y24" s="198">
        <f t="shared" si="4"/>
        <v>0</v>
      </c>
      <c r="Z24" s="198">
        <f t="shared" si="4"/>
        <v>0</v>
      </c>
      <c r="AA24" s="198">
        <f t="shared" si="4"/>
        <v>0</v>
      </c>
      <c r="AB24" s="198">
        <f t="shared" si="4"/>
        <v>0</v>
      </c>
      <c r="AC24" s="198">
        <f t="shared" si="4"/>
        <v>0</v>
      </c>
      <c r="AD24" s="198">
        <f t="shared" ref="AD24:AD28" si="5">SUM(R24:AC24)</f>
        <v>0</v>
      </c>
      <c r="AE24" s="198">
        <f t="shared" ref="AE24:AE28" si="6">AVERAGE(R24:AC24)</f>
        <v>0</v>
      </c>
      <c r="AF24" s="40"/>
    </row>
    <row r="25" spans="2:32" ht="18.75" x14ac:dyDescent="0.5">
      <c r="B25" s="195" t="s">
        <v>114</v>
      </c>
      <c r="C25" s="198">
        <f>C18*$C$7</f>
        <v>0</v>
      </c>
      <c r="D25" s="198">
        <f t="shared" ref="D25:AC25" si="7">D18*$C$7</f>
        <v>0</v>
      </c>
      <c r="E25" s="198">
        <f t="shared" si="7"/>
        <v>0</v>
      </c>
      <c r="F25" s="198">
        <f t="shared" si="7"/>
        <v>0</v>
      </c>
      <c r="G25" s="198">
        <f t="shared" si="7"/>
        <v>0</v>
      </c>
      <c r="H25" s="198">
        <f t="shared" si="7"/>
        <v>0</v>
      </c>
      <c r="I25" s="198">
        <f t="shared" si="7"/>
        <v>0</v>
      </c>
      <c r="J25" s="198">
        <f t="shared" si="7"/>
        <v>0</v>
      </c>
      <c r="K25" s="198">
        <f t="shared" si="7"/>
        <v>0</v>
      </c>
      <c r="L25" s="198">
        <f t="shared" si="7"/>
        <v>0</v>
      </c>
      <c r="M25" s="198">
        <f t="shared" si="7"/>
        <v>0</v>
      </c>
      <c r="N25" s="198">
        <f t="shared" si="7"/>
        <v>0</v>
      </c>
      <c r="O25" s="198">
        <f t="shared" ref="O25:O28" si="8">SUM(C25:N25)</f>
        <v>0</v>
      </c>
      <c r="P25" s="198">
        <f t="shared" ref="P25:P28" si="9">AVERAGE(C25:N25)</f>
        <v>0</v>
      </c>
      <c r="Q25" s="46"/>
      <c r="R25" s="198">
        <f t="shared" si="7"/>
        <v>0</v>
      </c>
      <c r="S25" s="198">
        <f t="shared" si="7"/>
        <v>0</v>
      </c>
      <c r="T25" s="198">
        <f t="shared" si="7"/>
        <v>0</v>
      </c>
      <c r="U25" s="198">
        <f t="shared" si="7"/>
        <v>0</v>
      </c>
      <c r="V25" s="198">
        <f t="shared" si="7"/>
        <v>0</v>
      </c>
      <c r="W25" s="198">
        <f t="shared" si="7"/>
        <v>0</v>
      </c>
      <c r="X25" s="198">
        <f t="shared" si="7"/>
        <v>0</v>
      </c>
      <c r="Y25" s="198">
        <f t="shared" si="7"/>
        <v>0</v>
      </c>
      <c r="Z25" s="198">
        <f t="shared" si="7"/>
        <v>0</v>
      </c>
      <c r="AA25" s="198">
        <f t="shared" si="7"/>
        <v>0</v>
      </c>
      <c r="AB25" s="198">
        <f t="shared" si="7"/>
        <v>0</v>
      </c>
      <c r="AC25" s="198">
        <f t="shared" si="7"/>
        <v>0</v>
      </c>
      <c r="AD25" s="198">
        <f t="shared" si="5"/>
        <v>0</v>
      </c>
      <c r="AE25" s="198">
        <f t="shared" si="6"/>
        <v>0</v>
      </c>
      <c r="AF25" s="40"/>
    </row>
    <row r="26" spans="2:32" ht="18.75" x14ac:dyDescent="0.5">
      <c r="B26" s="195" t="s">
        <v>115</v>
      </c>
      <c r="C26" s="198">
        <f>C19*$C$8</f>
        <v>0</v>
      </c>
      <c r="D26" s="198">
        <f t="shared" ref="D26:AC26" si="10">D19*$C$8</f>
        <v>0</v>
      </c>
      <c r="E26" s="198">
        <f t="shared" si="10"/>
        <v>0</v>
      </c>
      <c r="F26" s="198">
        <f t="shared" si="10"/>
        <v>0</v>
      </c>
      <c r="G26" s="198">
        <f t="shared" si="10"/>
        <v>0</v>
      </c>
      <c r="H26" s="198">
        <f t="shared" si="10"/>
        <v>0</v>
      </c>
      <c r="I26" s="198">
        <f t="shared" si="10"/>
        <v>0</v>
      </c>
      <c r="J26" s="198">
        <f t="shared" si="10"/>
        <v>0</v>
      </c>
      <c r="K26" s="198">
        <f t="shared" si="10"/>
        <v>0</v>
      </c>
      <c r="L26" s="198">
        <f t="shared" si="10"/>
        <v>0</v>
      </c>
      <c r="M26" s="198">
        <f t="shared" si="10"/>
        <v>0</v>
      </c>
      <c r="N26" s="198">
        <f t="shared" si="10"/>
        <v>0</v>
      </c>
      <c r="O26" s="198">
        <f t="shared" si="8"/>
        <v>0</v>
      </c>
      <c r="P26" s="198">
        <f t="shared" si="9"/>
        <v>0</v>
      </c>
      <c r="Q26" s="46"/>
      <c r="R26" s="198">
        <f t="shared" si="10"/>
        <v>0</v>
      </c>
      <c r="S26" s="198">
        <f t="shared" si="10"/>
        <v>0</v>
      </c>
      <c r="T26" s="198">
        <f t="shared" si="10"/>
        <v>0</v>
      </c>
      <c r="U26" s="198">
        <f t="shared" si="10"/>
        <v>0</v>
      </c>
      <c r="V26" s="198">
        <f t="shared" si="10"/>
        <v>0</v>
      </c>
      <c r="W26" s="198">
        <f t="shared" si="10"/>
        <v>0</v>
      </c>
      <c r="X26" s="198">
        <f t="shared" si="10"/>
        <v>0</v>
      </c>
      <c r="Y26" s="198">
        <f t="shared" si="10"/>
        <v>0</v>
      </c>
      <c r="Z26" s="198">
        <f t="shared" si="10"/>
        <v>0</v>
      </c>
      <c r="AA26" s="198">
        <f t="shared" si="10"/>
        <v>0</v>
      </c>
      <c r="AB26" s="198">
        <f t="shared" si="10"/>
        <v>0</v>
      </c>
      <c r="AC26" s="198">
        <f t="shared" si="10"/>
        <v>0</v>
      </c>
      <c r="AD26" s="198">
        <f t="shared" si="5"/>
        <v>0</v>
      </c>
      <c r="AE26" s="198">
        <f t="shared" si="6"/>
        <v>0</v>
      </c>
      <c r="AF26" s="40"/>
    </row>
    <row r="27" spans="2:32" ht="18.75" x14ac:dyDescent="0.5">
      <c r="B27" s="195" t="s">
        <v>117</v>
      </c>
      <c r="C27" s="198">
        <f>C20*$C$9</f>
        <v>0</v>
      </c>
      <c r="D27" s="198">
        <f t="shared" ref="D27:AC27" si="11">D20*$C$9</f>
        <v>0</v>
      </c>
      <c r="E27" s="198">
        <f t="shared" si="11"/>
        <v>0</v>
      </c>
      <c r="F27" s="198">
        <f t="shared" si="11"/>
        <v>0</v>
      </c>
      <c r="G27" s="198">
        <f t="shared" si="11"/>
        <v>0</v>
      </c>
      <c r="H27" s="198">
        <f t="shared" si="11"/>
        <v>0</v>
      </c>
      <c r="I27" s="198">
        <f t="shared" si="11"/>
        <v>0</v>
      </c>
      <c r="J27" s="198">
        <f t="shared" si="11"/>
        <v>0</v>
      </c>
      <c r="K27" s="198">
        <f t="shared" si="11"/>
        <v>0</v>
      </c>
      <c r="L27" s="198">
        <f t="shared" si="11"/>
        <v>0</v>
      </c>
      <c r="M27" s="198">
        <f t="shared" si="11"/>
        <v>0</v>
      </c>
      <c r="N27" s="198">
        <f t="shared" si="11"/>
        <v>0</v>
      </c>
      <c r="O27" s="198">
        <f t="shared" si="8"/>
        <v>0</v>
      </c>
      <c r="P27" s="198">
        <f t="shared" si="9"/>
        <v>0</v>
      </c>
      <c r="Q27" s="46"/>
      <c r="R27" s="198">
        <f t="shared" si="11"/>
        <v>0</v>
      </c>
      <c r="S27" s="198">
        <f t="shared" si="11"/>
        <v>0</v>
      </c>
      <c r="T27" s="198">
        <f t="shared" si="11"/>
        <v>0</v>
      </c>
      <c r="U27" s="198">
        <f t="shared" si="11"/>
        <v>0</v>
      </c>
      <c r="V27" s="198">
        <f t="shared" si="11"/>
        <v>0</v>
      </c>
      <c r="W27" s="198">
        <f t="shared" si="11"/>
        <v>0</v>
      </c>
      <c r="X27" s="198">
        <f t="shared" si="11"/>
        <v>0</v>
      </c>
      <c r="Y27" s="198">
        <f t="shared" si="11"/>
        <v>0</v>
      </c>
      <c r="Z27" s="198">
        <f t="shared" si="11"/>
        <v>0</v>
      </c>
      <c r="AA27" s="198">
        <f t="shared" si="11"/>
        <v>0</v>
      </c>
      <c r="AB27" s="198">
        <f t="shared" si="11"/>
        <v>0</v>
      </c>
      <c r="AC27" s="198">
        <f t="shared" si="11"/>
        <v>0</v>
      </c>
      <c r="AD27" s="198">
        <f t="shared" si="5"/>
        <v>0</v>
      </c>
      <c r="AE27" s="198">
        <f t="shared" si="6"/>
        <v>0</v>
      </c>
      <c r="AF27" s="40"/>
    </row>
    <row r="28" spans="2:32" ht="18.75" x14ac:dyDescent="0.5">
      <c r="B28" s="195" t="s">
        <v>118</v>
      </c>
      <c r="C28" s="198">
        <f>C21*$C$10</f>
        <v>0</v>
      </c>
      <c r="D28" s="198">
        <f t="shared" ref="D28:AC28" si="12">D21*$C$10</f>
        <v>0</v>
      </c>
      <c r="E28" s="198">
        <f t="shared" si="12"/>
        <v>0</v>
      </c>
      <c r="F28" s="198">
        <f t="shared" si="12"/>
        <v>0</v>
      </c>
      <c r="G28" s="198">
        <f t="shared" si="12"/>
        <v>0</v>
      </c>
      <c r="H28" s="198">
        <f t="shared" si="12"/>
        <v>0</v>
      </c>
      <c r="I28" s="198">
        <f t="shared" si="12"/>
        <v>0</v>
      </c>
      <c r="J28" s="198">
        <f t="shared" si="12"/>
        <v>0</v>
      </c>
      <c r="K28" s="198">
        <f t="shared" si="12"/>
        <v>0</v>
      </c>
      <c r="L28" s="198">
        <f t="shared" si="12"/>
        <v>0</v>
      </c>
      <c r="M28" s="198">
        <f t="shared" si="12"/>
        <v>0</v>
      </c>
      <c r="N28" s="198">
        <f t="shared" si="12"/>
        <v>0</v>
      </c>
      <c r="O28" s="198">
        <f t="shared" si="8"/>
        <v>0</v>
      </c>
      <c r="P28" s="198">
        <f t="shared" si="9"/>
        <v>0</v>
      </c>
      <c r="Q28" s="46"/>
      <c r="R28" s="198">
        <f t="shared" si="12"/>
        <v>0</v>
      </c>
      <c r="S28" s="198">
        <f t="shared" si="12"/>
        <v>0</v>
      </c>
      <c r="T28" s="198">
        <f t="shared" si="12"/>
        <v>0</v>
      </c>
      <c r="U28" s="198">
        <f t="shared" si="12"/>
        <v>0</v>
      </c>
      <c r="V28" s="198">
        <f t="shared" si="12"/>
        <v>0</v>
      </c>
      <c r="W28" s="198">
        <f t="shared" si="12"/>
        <v>0</v>
      </c>
      <c r="X28" s="198">
        <f t="shared" si="12"/>
        <v>0</v>
      </c>
      <c r="Y28" s="198">
        <f t="shared" si="12"/>
        <v>0</v>
      </c>
      <c r="Z28" s="198">
        <f t="shared" si="12"/>
        <v>0</v>
      </c>
      <c r="AA28" s="198">
        <f t="shared" si="12"/>
        <v>0</v>
      </c>
      <c r="AB28" s="198">
        <f t="shared" si="12"/>
        <v>0</v>
      </c>
      <c r="AC28" s="198">
        <f t="shared" si="12"/>
        <v>0</v>
      </c>
      <c r="AD28" s="198">
        <f t="shared" si="5"/>
        <v>0</v>
      </c>
      <c r="AE28" s="198">
        <f t="shared" si="6"/>
        <v>0</v>
      </c>
      <c r="AF28" s="40"/>
    </row>
    <row r="29" spans="2:32" ht="19.5" thickBot="1" x14ac:dyDescent="0.55000000000000004">
      <c r="B29" s="5"/>
      <c r="C29" s="199">
        <f>SUM(C24:C28)</f>
        <v>0</v>
      </c>
      <c r="D29" s="199">
        <f t="shared" ref="D29:AE29" si="13">SUM(D24:D28)</f>
        <v>0</v>
      </c>
      <c r="E29" s="199">
        <f t="shared" si="13"/>
        <v>0</v>
      </c>
      <c r="F29" s="199">
        <f t="shared" si="13"/>
        <v>0</v>
      </c>
      <c r="G29" s="199">
        <f t="shared" si="13"/>
        <v>0</v>
      </c>
      <c r="H29" s="199">
        <f t="shared" si="13"/>
        <v>0</v>
      </c>
      <c r="I29" s="199">
        <f t="shared" si="13"/>
        <v>0</v>
      </c>
      <c r="J29" s="199">
        <f t="shared" si="13"/>
        <v>0</v>
      </c>
      <c r="K29" s="199">
        <f t="shared" si="13"/>
        <v>0</v>
      </c>
      <c r="L29" s="199">
        <f t="shared" si="13"/>
        <v>0</v>
      </c>
      <c r="M29" s="199">
        <f t="shared" si="13"/>
        <v>0</v>
      </c>
      <c r="N29" s="199">
        <f t="shared" si="13"/>
        <v>0</v>
      </c>
      <c r="O29" s="199">
        <f t="shared" si="13"/>
        <v>0</v>
      </c>
      <c r="P29" s="199">
        <f t="shared" si="13"/>
        <v>0</v>
      </c>
      <c r="Q29" s="47"/>
      <c r="R29" s="49">
        <f t="shared" si="13"/>
        <v>0</v>
      </c>
      <c r="S29" s="49">
        <f t="shared" si="13"/>
        <v>0</v>
      </c>
      <c r="T29" s="49">
        <f t="shared" si="13"/>
        <v>0</v>
      </c>
      <c r="U29" s="49">
        <f t="shared" si="13"/>
        <v>0</v>
      </c>
      <c r="V29" s="49">
        <f t="shared" si="13"/>
        <v>0</v>
      </c>
      <c r="W29" s="49">
        <f t="shared" si="13"/>
        <v>0</v>
      </c>
      <c r="X29" s="49">
        <f t="shared" si="13"/>
        <v>0</v>
      </c>
      <c r="Y29" s="49">
        <f t="shared" si="13"/>
        <v>0</v>
      </c>
      <c r="Z29" s="49">
        <f t="shared" si="13"/>
        <v>0</v>
      </c>
      <c r="AA29" s="49">
        <f t="shared" si="13"/>
        <v>0</v>
      </c>
      <c r="AB29" s="49">
        <f t="shared" si="13"/>
        <v>0</v>
      </c>
      <c r="AC29" s="49">
        <f t="shared" si="13"/>
        <v>0</v>
      </c>
      <c r="AD29" s="49">
        <f t="shared" si="13"/>
        <v>0</v>
      </c>
      <c r="AE29" s="49">
        <f t="shared" si="13"/>
        <v>0</v>
      </c>
      <c r="AF29" s="40"/>
    </row>
    <row r="30" spans="2:32" ht="19.5" thickTop="1" x14ac:dyDescent="0.5">
      <c r="B30" s="5"/>
      <c r="C30" s="50"/>
      <c r="D30" s="50"/>
      <c r="E30" s="50"/>
      <c r="F30" s="50"/>
      <c r="G30" s="50"/>
      <c r="H30" s="50"/>
      <c r="I30" s="50"/>
      <c r="J30" s="50"/>
      <c r="K30" s="50"/>
      <c r="L30" s="50"/>
      <c r="M30" s="50"/>
      <c r="N30" s="50"/>
      <c r="O30" s="50"/>
      <c r="P30" s="50"/>
      <c r="Q30" s="43"/>
      <c r="R30" s="50"/>
      <c r="S30" s="50"/>
      <c r="T30" s="50"/>
      <c r="U30" s="50"/>
      <c r="V30" s="50"/>
      <c r="W30" s="50"/>
      <c r="X30" s="50"/>
      <c r="Y30" s="50"/>
      <c r="Z30" s="50"/>
      <c r="AA30" s="50"/>
      <c r="AB30" s="50"/>
      <c r="AC30" s="50"/>
      <c r="AD30" s="50"/>
      <c r="AE30" s="50"/>
      <c r="AF30" s="40"/>
    </row>
    <row r="31" spans="2:32" ht="18.75" x14ac:dyDescent="0.5">
      <c r="B31" s="45" t="s">
        <v>144</v>
      </c>
      <c r="C31" s="50"/>
      <c r="D31" s="50"/>
      <c r="E31" s="50"/>
      <c r="F31" s="50"/>
      <c r="G31" s="50"/>
      <c r="H31" s="50"/>
      <c r="I31" s="50"/>
      <c r="J31" s="50"/>
      <c r="K31" s="50"/>
      <c r="L31" s="50"/>
      <c r="M31" s="50"/>
      <c r="N31" s="50"/>
      <c r="O31" s="50"/>
      <c r="P31" s="50"/>
      <c r="Q31" s="43"/>
      <c r="R31" s="50"/>
      <c r="S31" s="50"/>
      <c r="T31" s="50"/>
      <c r="U31" s="50"/>
      <c r="V31" s="50"/>
      <c r="W31" s="50"/>
      <c r="X31" s="50"/>
      <c r="Y31" s="50"/>
      <c r="Z31" s="50"/>
      <c r="AA31" s="50"/>
      <c r="AB31" s="50"/>
      <c r="AC31" s="50"/>
      <c r="AD31" s="50"/>
      <c r="AE31" s="50"/>
      <c r="AF31" s="40"/>
    </row>
    <row r="32" spans="2:32" ht="18.75" x14ac:dyDescent="0.5">
      <c r="B32" s="195" t="s">
        <v>113</v>
      </c>
      <c r="C32" s="198">
        <f>C17*$G$6</f>
        <v>0</v>
      </c>
      <c r="D32" s="198">
        <f t="shared" ref="D32:AC32" si="14">D17*$G$6</f>
        <v>0</v>
      </c>
      <c r="E32" s="198">
        <f t="shared" si="14"/>
        <v>0</v>
      </c>
      <c r="F32" s="198">
        <f t="shared" si="14"/>
        <v>0</v>
      </c>
      <c r="G32" s="198">
        <f t="shared" si="14"/>
        <v>0</v>
      </c>
      <c r="H32" s="198">
        <f t="shared" si="14"/>
        <v>0</v>
      </c>
      <c r="I32" s="198">
        <f t="shared" si="14"/>
        <v>0</v>
      </c>
      <c r="J32" s="198">
        <f t="shared" si="14"/>
        <v>0</v>
      </c>
      <c r="K32" s="198">
        <f t="shared" si="14"/>
        <v>0</v>
      </c>
      <c r="L32" s="198">
        <f t="shared" si="14"/>
        <v>0</v>
      </c>
      <c r="M32" s="198">
        <f t="shared" si="14"/>
        <v>0</v>
      </c>
      <c r="N32" s="198">
        <f t="shared" si="14"/>
        <v>0</v>
      </c>
      <c r="O32" s="198">
        <f>SUM(C32:N32)</f>
        <v>0</v>
      </c>
      <c r="P32" s="198">
        <f>AVERAGE(C32:N32)</f>
        <v>0</v>
      </c>
      <c r="Q32" s="46"/>
      <c r="R32" s="198">
        <f t="shared" si="14"/>
        <v>0</v>
      </c>
      <c r="S32" s="198">
        <f t="shared" si="14"/>
        <v>0</v>
      </c>
      <c r="T32" s="198">
        <f t="shared" si="14"/>
        <v>0</v>
      </c>
      <c r="U32" s="198">
        <f t="shared" si="14"/>
        <v>0</v>
      </c>
      <c r="V32" s="198">
        <f t="shared" si="14"/>
        <v>0</v>
      </c>
      <c r="W32" s="198">
        <f t="shared" si="14"/>
        <v>0</v>
      </c>
      <c r="X32" s="198">
        <f t="shared" si="14"/>
        <v>0</v>
      </c>
      <c r="Y32" s="198">
        <f t="shared" si="14"/>
        <v>0</v>
      </c>
      <c r="Z32" s="198">
        <f t="shared" si="14"/>
        <v>0</v>
      </c>
      <c r="AA32" s="198">
        <f t="shared" si="14"/>
        <v>0</v>
      </c>
      <c r="AB32" s="198">
        <f t="shared" si="14"/>
        <v>0</v>
      </c>
      <c r="AC32" s="198">
        <f t="shared" si="14"/>
        <v>0</v>
      </c>
      <c r="AD32" s="198">
        <f t="shared" ref="AD32:AD36" si="15">SUM(R32:AC32)</f>
        <v>0</v>
      </c>
      <c r="AE32" s="198">
        <f t="shared" ref="AE32:AE36" si="16">AVERAGE(R32:AC32)</f>
        <v>0</v>
      </c>
      <c r="AF32" s="40"/>
    </row>
    <row r="33" spans="2:32" ht="18.75" x14ac:dyDescent="0.5">
      <c r="B33" s="195" t="s">
        <v>114</v>
      </c>
      <c r="C33" s="198">
        <f>C18*$G$7</f>
        <v>0</v>
      </c>
      <c r="D33" s="198">
        <f t="shared" ref="D33:AC33" si="17">D18*$G$7</f>
        <v>0</v>
      </c>
      <c r="E33" s="198">
        <f t="shared" si="17"/>
        <v>0</v>
      </c>
      <c r="F33" s="198">
        <f t="shared" si="17"/>
        <v>0</v>
      </c>
      <c r="G33" s="198">
        <f t="shared" si="17"/>
        <v>0</v>
      </c>
      <c r="H33" s="198">
        <f t="shared" si="17"/>
        <v>0</v>
      </c>
      <c r="I33" s="198">
        <f t="shared" si="17"/>
        <v>0</v>
      </c>
      <c r="J33" s="198">
        <f t="shared" si="17"/>
        <v>0</v>
      </c>
      <c r="K33" s="198">
        <f t="shared" si="17"/>
        <v>0</v>
      </c>
      <c r="L33" s="198">
        <f t="shared" si="17"/>
        <v>0</v>
      </c>
      <c r="M33" s="198">
        <f t="shared" si="17"/>
        <v>0</v>
      </c>
      <c r="N33" s="198">
        <f t="shared" si="17"/>
        <v>0</v>
      </c>
      <c r="O33" s="198">
        <f t="shared" ref="O33:O36" si="18">SUM(C33:N33)</f>
        <v>0</v>
      </c>
      <c r="P33" s="198">
        <f t="shared" ref="P33:P36" si="19">AVERAGE(C33:N33)</f>
        <v>0</v>
      </c>
      <c r="Q33" s="46"/>
      <c r="R33" s="198">
        <f t="shared" si="17"/>
        <v>0</v>
      </c>
      <c r="S33" s="198">
        <f t="shared" si="17"/>
        <v>0</v>
      </c>
      <c r="T33" s="198">
        <f t="shared" si="17"/>
        <v>0</v>
      </c>
      <c r="U33" s="198">
        <f t="shared" si="17"/>
        <v>0</v>
      </c>
      <c r="V33" s="198">
        <f t="shared" si="17"/>
        <v>0</v>
      </c>
      <c r="W33" s="198">
        <f t="shared" si="17"/>
        <v>0</v>
      </c>
      <c r="X33" s="198">
        <f t="shared" si="17"/>
        <v>0</v>
      </c>
      <c r="Y33" s="198">
        <f t="shared" si="17"/>
        <v>0</v>
      </c>
      <c r="Z33" s="198">
        <f t="shared" si="17"/>
        <v>0</v>
      </c>
      <c r="AA33" s="198">
        <f t="shared" si="17"/>
        <v>0</v>
      </c>
      <c r="AB33" s="198">
        <f t="shared" si="17"/>
        <v>0</v>
      </c>
      <c r="AC33" s="198">
        <f t="shared" si="17"/>
        <v>0</v>
      </c>
      <c r="AD33" s="198">
        <f t="shared" si="15"/>
        <v>0</v>
      </c>
      <c r="AE33" s="198">
        <f t="shared" si="16"/>
        <v>0</v>
      </c>
      <c r="AF33" s="40"/>
    </row>
    <row r="34" spans="2:32" ht="18.75" x14ac:dyDescent="0.5">
      <c r="B34" s="195" t="s">
        <v>115</v>
      </c>
      <c r="C34" s="198">
        <f>C19*$G$8</f>
        <v>0</v>
      </c>
      <c r="D34" s="198">
        <f t="shared" ref="D34:AC34" si="20">D19*$G$8</f>
        <v>0</v>
      </c>
      <c r="E34" s="198">
        <f t="shared" si="20"/>
        <v>0</v>
      </c>
      <c r="F34" s="198">
        <f t="shared" si="20"/>
        <v>0</v>
      </c>
      <c r="G34" s="198">
        <f t="shared" si="20"/>
        <v>0</v>
      </c>
      <c r="H34" s="198">
        <f t="shared" si="20"/>
        <v>0</v>
      </c>
      <c r="I34" s="198">
        <f t="shared" si="20"/>
        <v>0</v>
      </c>
      <c r="J34" s="198">
        <f t="shared" si="20"/>
        <v>0</v>
      </c>
      <c r="K34" s="198">
        <f t="shared" si="20"/>
        <v>0</v>
      </c>
      <c r="L34" s="198">
        <f t="shared" si="20"/>
        <v>0</v>
      </c>
      <c r="M34" s="198">
        <f t="shared" si="20"/>
        <v>0</v>
      </c>
      <c r="N34" s="198">
        <f t="shared" si="20"/>
        <v>0</v>
      </c>
      <c r="O34" s="198">
        <f t="shared" si="18"/>
        <v>0</v>
      </c>
      <c r="P34" s="198">
        <f t="shared" si="19"/>
        <v>0</v>
      </c>
      <c r="Q34" s="46"/>
      <c r="R34" s="198">
        <f t="shared" si="20"/>
        <v>0</v>
      </c>
      <c r="S34" s="198">
        <f t="shared" si="20"/>
        <v>0</v>
      </c>
      <c r="T34" s="198">
        <f t="shared" si="20"/>
        <v>0</v>
      </c>
      <c r="U34" s="198">
        <f t="shared" si="20"/>
        <v>0</v>
      </c>
      <c r="V34" s="198">
        <f t="shared" si="20"/>
        <v>0</v>
      </c>
      <c r="W34" s="198">
        <f t="shared" si="20"/>
        <v>0</v>
      </c>
      <c r="X34" s="198">
        <f t="shared" si="20"/>
        <v>0</v>
      </c>
      <c r="Y34" s="198">
        <f t="shared" si="20"/>
        <v>0</v>
      </c>
      <c r="Z34" s="198">
        <f t="shared" si="20"/>
        <v>0</v>
      </c>
      <c r="AA34" s="198">
        <f t="shared" si="20"/>
        <v>0</v>
      </c>
      <c r="AB34" s="198">
        <f t="shared" si="20"/>
        <v>0</v>
      </c>
      <c r="AC34" s="198">
        <f t="shared" si="20"/>
        <v>0</v>
      </c>
      <c r="AD34" s="198">
        <f t="shared" si="15"/>
        <v>0</v>
      </c>
      <c r="AE34" s="198">
        <f t="shared" si="16"/>
        <v>0</v>
      </c>
      <c r="AF34" s="40"/>
    </row>
    <row r="35" spans="2:32" ht="18.75" x14ac:dyDescent="0.5">
      <c r="B35" s="195" t="s">
        <v>117</v>
      </c>
      <c r="C35" s="198">
        <f>C20*$G$9</f>
        <v>0</v>
      </c>
      <c r="D35" s="198">
        <f t="shared" ref="D35:AC35" si="21">D20*$G$9</f>
        <v>0</v>
      </c>
      <c r="E35" s="198">
        <f t="shared" si="21"/>
        <v>0</v>
      </c>
      <c r="F35" s="198">
        <f t="shared" si="21"/>
        <v>0</v>
      </c>
      <c r="G35" s="198">
        <f t="shared" si="21"/>
        <v>0</v>
      </c>
      <c r="H35" s="198">
        <f t="shared" si="21"/>
        <v>0</v>
      </c>
      <c r="I35" s="198">
        <f t="shared" si="21"/>
        <v>0</v>
      </c>
      <c r="J35" s="198">
        <f t="shared" si="21"/>
        <v>0</v>
      </c>
      <c r="K35" s="198">
        <f t="shared" si="21"/>
        <v>0</v>
      </c>
      <c r="L35" s="198">
        <f t="shared" si="21"/>
        <v>0</v>
      </c>
      <c r="M35" s="198">
        <f t="shared" si="21"/>
        <v>0</v>
      </c>
      <c r="N35" s="198">
        <f t="shared" si="21"/>
        <v>0</v>
      </c>
      <c r="O35" s="198">
        <f t="shared" si="18"/>
        <v>0</v>
      </c>
      <c r="P35" s="198">
        <f t="shared" si="19"/>
        <v>0</v>
      </c>
      <c r="Q35" s="46"/>
      <c r="R35" s="198">
        <f t="shared" si="21"/>
        <v>0</v>
      </c>
      <c r="S35" s="198">
        <f t="shared" si="21"/>
        <v>0</v>
      </c>
      <c r="T35" s="198">
        <f t="shared" si="21"/>
        <v>0</v>
      </c>
      <c r="U35" s="198">
        <f t="shared" si="21"/>
        <v>0</v>
      </c>
      <c r="V35" s="198">
        <f t="shared" si="21"/>
        <v>0</v>
      </c>
      <c r="W35" s="198">
        <f t="shared" si="21"/>
        <v>0</v>
      </c>
      <c r="X35" s="198">
        <f t="shared" si="21"/>
        <v>0</v>
      </c>
      <c r="Y35" s="198">
        <f t="shared" si="21"/>
        <v>0</v>
      </c>
      <c r="Z35" s="198">
        <f t="shared" si="21"/>
        <v>0</v>
      </c>
      <c r="AA35" s="198">
        <f t="shared" si="21"/>
        <v>0</v>
      </c>
      <c r="AB35" s="198">
        <f t="shared" si="21"/>
        <v>0</v>
      </c>
      <c r="AC35" s="198">
        <f t="shared" si="21"/>
        <v>0</v>
      </c>
      <c r="AD35" s="198">
        <f t="shared" si="15"/>
        <v>0</v>
      </c>
      <c r="AE35" s="198">
        <f t="shared" si="16"/>
        <v>0</v>
      </c>
      <c r="AF35" s="40"/>
    </row>
    <row r="36" spans="2:32" ht="18.75" x14ac:dyDescent="0.5">
      <c r="B36" s="195" t="s">
        <v>118</v>
      </c>
      <c r="C36" s="198">
        <f>C21*$G$10</f>
        <v>0</v>
      </c>
      <c r="D36" s="198">
        <f t="shared" ref="D36:AC36" si="22">D21*$G$10</f>
        <v>0</v>
      </c>
      <c r="E36" s="198">
        <f t="shared" si="22"/>
        <v>0</v>
      </c>
      <c r="F36" s="198">
        <f t="shared" si="22"/>
        <v>0</v>
      </c>
      <c r="G36" s="198">
        <f t="shared" si="22"/>
        <v>0</v>
      </c>
      <c r="H36" s="198">
        <f t="shared" si="22"/>
        <v>0</v>
      </c>
      <c r="I36" s="198">
        <f t="shared" si="22"/>
        <v>0</v>
      </c>
      <c r="J36" s="198">
        <f t="shared" si="22"/>
        <v>0</v>
      </c>
      <c r="K36" s="198">
        <f t="shared" si="22"/>
        <v>0</v>
      </c>
      <c r="L36" s="198">
        <f t="shared" si="22"/>
        <v>0</v>
      </c>
      <c r="M36" s="198">
        <f t="shared" si="22"/>
        <v>0</v>
      </c>
      <c r="N36" s="198">
        <f t="shared" si="22"/>
        <v>0</v>
      </c>
      <c r="O36" s="198">
        <f t="shared" si="18"/>
        <v>0</v>
      </c>
      <c r="P36" s="198">
        <f t="shared" si="19"/>
        <v>0</v>
      </c>
      <c r="Q36" s="46"/>
      <c r="R36" s="198">
        <f t="shared" si="22"/>
        <v>0</v>
      </c>
      <c r="S36" s="198">
        <f t="shared" si="22"/>
        <v>0</v>
      </c>
      <c r="T36" s="198">
        <f t="shared" si="22"/>
        <v>0</v>
      </c>
      <c r="U36" s="198">
        <f t="shared" si="22"/>
        <v>0</v>
      </c>
      <c r="V36" s="198">
        <f t="shared" si="22"/>
        <v>0</v>
      </c>
      <c r="W36" s="198">
        <f t="shared" si="22"/>
        <v>0</v>
      </c>
      <c r="X36" s="198">
        <f t="shared" si="22"/>
        <v>0</v>
      </c>
      <c r="Y36" s="198">
        <f t="shared" si="22"/>
        <v>0</v>
      </c>
      <c r="Z36" s="198">
        <f t="shared" si="22"/>
        <v>0</v>
      </c>
      <c r="AA36" s="198">
        <f t="shared" si="22"/>
        <v>0</v>
      </c>
      <c r="AB36" s="198">
        <f t="shared" si="22"/>
        <v>0</v>
      </c>
      <c r="AC36" s="198">
        <f t="shared" si="22"/>
        <v>0</v>
      </c>
      <c r="AD36" s="198">
        <f t="shared" si="15"/>
        <v>0</v>
      </c>
      <c r="AE36" s="198">
        <f t="shared" si="16"/>
        <v>0</v>
      </c>
      <c r="AF36" s="40"/>
    </row>
    <row r="37" spans="2:32" ht="19.5" thickBot="1" x14ac:dyDescent="0.55000000000000004">
      <c r="B37" s="5"/>
      <c r="C37" s="199">
        <f>SUM(C32:C36)</f>
        <v>0</v>
      </c>
      <c r="D37" s="199">
        <f t="shared" ref="D37:AB37" si="23">SUM(D32:D36)</f>
        <v>0</v>
      </c>
      <c r="E37" s="199">
        <f t="shared" si="23"/>
        <v>0</v>
      </c>
      <c r="F37" s="199">
        <f t="shared" si="23"/>
        <v>0</v>
      </c>
      <c r="G37" s="199">
        <f t="shared" si="23"/>
        <v>0</v>
      </c>
      <c r="H37" s="199">
        <f t="shared" si="23"/>
        <v>0</v>
      </c>
      <c r="I37" s="199">
        <f t="shared" si="23"/>
        <v>0</v>
      </c>
      <c r="J37" s="199">
        <f t="shared" si="23"/>
        <v>0</v>
      </c>
      <c r="K37" s="199">
        <f t="shared" si="23"/>
        <v>0</v>
      </c>
      <c r="L37" s="199">
        <f t="shared" si="23"/>
        <v>0</v>
      </c>
      <c r="M37" s="199">
        <f t="shared" si="23"/>
        <v>0</v>
      </c>
      <c r="N37" s="199">
        <f t="shared" si="23"/>
        <v>0</v>
      </c>
      <c r="O37" s="199">
        <f t="shared" si="23"/>
        <v>0</v>
      </c>
      <c r="P37" s="199">
        <f t="shared" si="23"/>
        <v>0</v>
      </c>
      <c r="Q37" s="48"/>
      <c r="R37" s="49">
        <f t="shared" si="23"/>
        <v>0</v>
      </c>
      <c r="S37" s="49">
        <f t="shared" si="23"/>
        <v>0</v>
      </c>
      <c r="T37" s="49">
        <f t="shared" si="23"/>
        <v>0</v>
      </c>
      <c r="U37" s="49">
        <f t="shared" si="23"/>
        <v>0</v>
      </c>
      <c r="V37" s="49">
        <f t="shared" si="23"/>
        <v>0</v>
      </c>
      <c r="W37" s="49">
        <f t="shared" si="23"/>
        <v>0</v>
      </c>
      <c r="X37" s="49">
        <f t="shared" si="23"/>
        <v>0</v>
      </c>
      <c r="Y37" s="49">
        <f t="shared" si="23"/>
        <v>0</v>
      </c>
      <c r="Z37" s="49">
        <f t="shared" si="23"/>
        <v>0</v>
      </c>
      <c r="AA37" s="49">
        <f t="shared" si="23"/>
        <v>0</v>
      </c>
      <c r="AB37" s="49">
        <f t="shared" si="23"/>
        <v>0</v>
      </c>
      <c r="AC37" s="49">
        <f>SUM(AC32:AC36)</f>
        <v>0</v>
      </c>
      <c r="AD37" s="49">
        <f>SUM(AD32:AD36)</f>
        <v>0</v>
      </c>
      <c r="AE37" s="49">
        <f>SUM(AE32:AE36)</f>
        <v>0</v>
      </c>
      <c r="AF37" s="41"/>
    </row>
    <row r="38" spans="2:32" ht="13.5" thickTop="1" x14ac:dyDescent="0.2"/>
  </sheetData>
  <mergeCells count="2">
    <mergeCell ref="F4:G4"/>
    <mergeCell ref="B4:C4"/>
  </mergeCells>
  <conditionalFormatting sqref="D7:E8 H7:R8">
    <cfRule type="expression" dxfId="1" priority="2">
      <formula>D7&lt;$C$7</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140A-5B46-4171-BD9F-638009425851}">
  <sheetPr>
    <tabColor rgb="FF92D050"/>
  </sheetPr>
  <dimension ref="A1:AH79"/>
  <sheetViews>
    <sheetView zoomScale="90" zoomScaleNormal="90" workbookViewId="0">
      <selection activeCell="C9" sqref="C9"/>
    </sheetView>
  </sheetViews>
  <sheetFormatPr defaultColWidth="9.33203125" defaultRowHeight="18.75" x14ac:dyDescent="0.5"/>
  <cols>
    <col min="1" max="1" width="9.33203125" style="5"/>
    <col min="2" max="2" width="114.33203125" style="5" customWidth="1"/>
    <col min="3" max="3" width="82.5" style="5" bestFit="1" customWidth="1"/>
    <col min="4" max="4" width="25.6640625" style="5" bestFit="1" customWidth="1"/>
    <col min="5" max="5" width="48.5" style="5" bestFit="1" customWidth="1"/>
    <col min="6" max="6" width="23" style="5" customWidth="1"/>
    <col min="7" max="7" width="10.33203125" style="5" bestFit="1" customWidth="1"/>
    <col min="8" max="8" width="13.6640625" style="5" bestFit="1" customWidth="1"/>
    <col min="9" max="9" width="16.6640625" style="5" bestFit="1" customWidth="1"/>
    <col min="10" max="10" width="10.33203125" style="5" bestFit="1" customWidth="1"/>
    <col min="11" max="11" width="13.5" style="5" bestFit="1" customWidth="1"/>
    <col min="12" max="12" width="14.1640625" style="5" bestFit="1" customWidth="1"/>
    <col min="13" max="13" width="13.6640625" style="5" bestFit="1" customWidth="1"/>
    <col min="14" max="14" width="12.83203125" style="5" bestFit="1" customWidth="1"/>
    <col min="15" max="16" width="14.1640625" style="5" bestFit="1" customWidth="1"/>
    <col min="17" max="17" width="13.6640625" style="5" bestFit="1" customWidth="1"/>
    <col min="18" max="18" width="14" style="5" bestFit="1" customWidth="1"/>
    <col min="19" max="20" width="14.1640625" style="5" bestFit="1" customWidth="1"/>
    <col min="21" max="21" width="14.5" style="5" bestFit="1" customWidth="1"/>
    <col min="22" max="22" width="14.1640625" style="5" bestFit="1" customWidth="1"/>
    <col min="23" max="23" width="14" style="5" bestFit="1" customWidth="1"/>
    <col min="24" max="24" width="14.6640625" style="5" bestFit="1" customWidth="1"/>
    <col min="25" max="25" width="14.1640625" style="5" bestFit="1" customWidth="1"/>
    <col min="26" max="26" width="14.5" style="5" bestFit="1" customWidth="1"/>
    <col min="27" max="28" width="14.6640625" style="5" bestFit="1" customWidth="1"/>
    <col min="29" max="30" width="14.5" style="5" bestFit="1" customWidth="1"/>
    <col min="31" max="31" width="9.33203125" style="5"/>
    <col min="32" max="32" width="14.5" style="5" bestFit="1" customWidth="1"/>
    <col min="33" max="16384" width="9.33203125" style="5"/>
  </cols>
  <sheetData>
    <row r="1" spans="2:30" ht="40.5" x14ac:dyDescent="1.05">
      <c r="B1" s="6" t="s">
        <v>34</v>
      </c>
    </row>
    <row r="2" spans="2:30" ht="40.5" x14ac:dyDescent="1.05">
      <c r="B2" s="6" t="s">
        <v>164</v>
      </c>
      <c r="P2" s="38"/>
    </row>
    <row r="3" spans="2:30" ht="26.25" x14ac:dyDescent="0.7">
      <c r="B3" s="31" t="s">
        <v>66</v>
      </c>
      <c r="C3" s="32"/>
      <c r="D3" s="32"/>
      <c r="E3" s="32"/>
      <c r="F3" s="32"/>
      <c r="G3" s="32"/>
      <c r="H3" s="32"/>
      <c r="I3" s="32"/>
      <c r="J3" s="32"/>
      <c r="K3" s="32"/>
      <c r="L3" s="32"/>
      <c r="M3" s="32"/>
      <c r="N3" s="32"/>
      <c r="O3" s="32"/>
      <c r="Q3" s="32"/>
      <c r="R3" s="32"/>
      <c r="S3" s="32"/>
      <c r="T3" s="32"/>
      <c r="U3" s="32"/>
      <c r="V3" s="32"/>
      <c r="W3" s="32"/>
      <c r="X3" s="32"/>
      <c r="Y3" s="32"/>
      <c r="Z3" s="32"/>
      <c r="AA3" s="32"/>
      <c r="AB3" s="32"/>
      <c r="AC3" s="32"/>
      <c r="AD3" s="32"/>
    </row>
    <row r="4" spans="2:30" s="37" customFormat="1" ht="13.5" customHeight="1" x14ac:dyDescent="0.2"/>
    <row r="5" spans="2:30" s="105" customFormat="1" x14ac:dyDescent="0.5">
      <c r="B5" s="103" t="s">
        <v>210</v>
      </c>
      <c r="C5" s="104"/>
      <c r="D5" s="104"/>
      <c r="E5" s="104"/>
      <c r="F5" s="104"/>
      <c r="G5" s="104"/>
    </row>
    <row r="6" spans="2:30" s="105" customFormat="1" ht="19.5" thickBot="1" x14ac:dyDescent="0.55000000000000004"/>
    <row r="7" spans="2:30" s="105" customFormat="1" ht="19.5" thickBot="1" x14ac:dyDescent="0.55000000000000004">
      <c r="B7" s="105" t="s">
        <v>247</v>
      </c>
      <c r="C7" s="106">
        <v>0</v>
      </c>
      <c r="E7" s="105" t="s">
        <v>166</v>
      </c>
      <c r="G7" s="107">
        <v>0</v>
      </c>
      <c r="I7" s="105" t="s">
        <v>167</v>
      </c>
      <c r="J7" s="107">
        <v>0</v>
      </c>
    </row>
    <row r="8" spans="2:30" s="105" customFormat="1" x14ac:dyDescent="0.5"/>
    <row r="9" spans="2:30" s="105" customFormat="1" ht="19.5" thickBot="1" x14ac:dyDescent="0.55000000000000004"/>
    <row r="10" spans="2:30" s="105" customFormat="1" ht="19.5" thickBot="1" x14ac:dyDescent="0.55000000000000004">
      <c r="B10" s="103" t="s">
        <v>168</v>
      </c>
      <c r="C10" s="107">
        <f>C7*J7</f>
        <v>0</v>
      </c>
      <c r="E10" s="108" t="s">
        <v>169</v>
      </c>
      <c r="F10" s="107">
        <v>0</v>
      </c>
      <c r="H10" s="108"/>
      <c r="I10" s="109"/>
    </row>
    <row r="11" spans="2:30" s="105" customFormat="1" ht="19.5" thickBot="1" x14ac:dyDescent="0.55000000000000004"/>
    <row r="12" spans="2:30" s="105" customFormat="1" ht="19.5" thickBot="1" x14ac:dyDescent="0.55000000000000004">
      <c r="B12" s="103" t="s">
        <v>248</v>
      </c>
      <c r="C12" s="107">
        <v>0</v>
      </c>
      <c r="D12" s="104"/>
      <c r="E12" s="104"/>
      <c r="G12" s="109"/>
    </row>
    <row r="13" spans="2:30" s="105" customFormat="1" x14ac:dyDescent="0.5">
      <c r="B13" s="108"/>
      <c r="C13" s="110"/>
      <c r="E13" s="109"/>
    </row>
    <row r="14" spans="2:30" s="105" customFormat="1" x14ac:dyDescent="0.5">
      <c r="B14" s="111" t="s">
        <v>249</v>
      </c>
      <c r="C14" s="112"/>
      <c r="D14" s="112"/>
    </row>
    <row r="15" spans="2:30" s="105" customFormat="1" ht="19.5" thickBot="1" x14ac:dyDescent="0.55000000000000004">
      <c r="B15" s="113"/>
      <c r="C15" s="112"/>
      <c r="D15" s="112"/>
    </row>
    <row r="16" spans="2:30" s="105" customFormat="1" ht="19.5" thickBot="1" x14ac:dyDescent="0.55000000000000004">
      <c r="B16" s="114" t="s">
        <v>173</v>
      </c>
      <c r="C16" s="115" t="s">
        <v>174</v>
      </c>
      <c r="D16" s="116">
        <v>0</v>
      </c>
    </row>
    <row r="17" spans="2:20" s="105" customFormat="1" x14ac:dyDescent="0.5">
      <c r="B17" s="114"/>
      <c r="C17" s="112"/>
      <c r="D17" s="112"/>
      <c r="E17" s="112"/>
    </row>
    <row r="18" spans="2:20" s="105" customFormat="1" x14ac:dyDescent="0.5">
      <c r="B18" s="103" t="s">
        <v>211</v>
      </c>
      <c r="C18" s="104"/>
    </row>
    <row r="19" spans="2:20" s="105" customFormat="1" x14ac:dyDescent="0.5">
      <c r="B19" s="108"/>
    </row>
    <row r="20" spans="2:20" s="105" customFormat="1" x14ac:dyDescent="0.5">
      <c r="B20" s="117"/>
      <c r="C20" s="117" t="s">
        <v>165</v>
      </c>
      <c r="D20" s="111"/>
    </row>
    <row r="21" spans="2:20" s="105" customFormat="1" x14ac:dyDescent="0.5">
      <c r="B21" s="118" t="s">
        <v>222</v>
      </c>
      <c r="C21" s="119">
        <v>0</v>
      </c>
      <c r="D21" s="120"/>
    </row>
    <row r="22" spans="2:20" s="105" customFormat="1" x14ac:dyDescent="0.5">
      <c r="B22" s="118"/>
      <c r="C22" s="119"/>
      <c r="D22" s="120"/>
    </row>
    <row r="23" spans="2:20" s="105" customFormat="1" x14ac:dyDescent="0.5">
      <c r="B23" s="121" t="s">
        <v>1</v>
      </c>
      <c r="C23" s="122">
        <f>SUM(C21:C22)</f>
        <v>0</v>
      </c>
      <c r="D23" s="114"/>
    </row>
    <row r="24" spans="2:20" s="105" customFormat="1" ht="19.5" thickBot="1" x14ac:dyDescent="0.55000000000000004"/>
    <row r="25" spans="2:20" s="105" customFormat="1" ht="19.5" thickBot="1" x14ac:dyDescent="0.55000000000000004">
      <c r="B25" s="103" t="s">
        <v>223</v>
      </c>
      <c r="C25" s="103" t="s">
        <v>184</v>
      </c>
      <c r="D25" s="107">
        <v>4020</v>
      </c>
      <c r="F25" s="103" t="s">
        <v>185</v>
      </c>
      <c r="G25" s="107">
        <v>1020</v>
      </c>
      <c r="I25" s="103" t="s">
        <v>186</v>
      </c>
      <c r="J25" s="107">
        <v>2020</v>
      </c>
      <c r="L25" s="103" t="s">
        <v>187</v>
      </c>
      <c r="M25" s="107">
        <v>0</v>
      </c>
      <c r="O25" s="103" t="s">
        <v>188</v>
      </c>
      <c r="P25" s="107">
        <v>0</v>
      </c>
      <c r="R25" s="103" t="s">
        <v>189</v>
      </c>
      <c r="S25" s="107">
        <v>0</v>
      </c>
    </row>
    <row r="26" spans="2:20" s="105" customFormat="1" x14ac:dyDescent="0.5">
      <c r="B26" s="103"/>
      <c r="C26" s="104"/>
      <c r="D26" s="109"/>
      <c r="E26" s="104"/>
      <c r="F26" s="104"/>
      <c r="G26" s="109"/>
      <c r="H26" s="104"/>
      <c r="I26" s="104"/>
      <c r="J26" s="109"/>
      <c r="K26" s="104"/>
      <c r="L26" s="104"/>
      <c r="M26" s="109"/>
      <c r="N26" s="104"/>
      <c r="O26" s="104"/>
      <c r="P26" s="104"/>
      <c r="Q26" s="109"/>
      <c r="R26" s="104"/>
      <c r="S26" s="104"/>
      <c r="T26" s="104"/>
    </row>
    <row r="27" spans="2:20" s="105" customFormat="1" x14ac:dyDescent="0.5">
      <c r="B27" s="103" t="s">
        <v>192</v>
      </c>
      <c r="D27" s="109"/>
      <c r="E27" s="104"/>
      <c r="F27" s="104"/>
      <c r="G27" s="109"/>
      <c r="H27" s="104"/>
      <c r="I27" s="104"/>
      <c r="J27" s="109"/>
      <c r="K27" s="104"/>
      <c r="L27" s="104"/>
      <c r="M27" s="109"/>
      <c r="N27" s="104"/>
      <c r="O27" s="104"/>
      <c r="P27" s="104"/>
      <c r="Q27" s="109"/>
      <c r="R27" s="104"/>
      <c r="S27" s="104"/>
      <c r="T27" s="104"/>
    </row>
    <row r="28" spans="2:20" s="105" customFormat="1" x14ac:dyDescent="0.5">
      <c r="B28" s="108"/>
      <c r="D28" s="109"/>
      <c r="E28" s="104"/>
      <c r="F28" s="104"/>
      <c r="G28" s="109"/>
      <c r="H28" s="104"/>
      <c r="I28" s="104"/>
      <c r="J28" s="109"/>
      <c r="K28" s="104"/>
      <c r="L28" s="104"/>
      <c r="M28" s="109"/>
      <c r="N28" s="104"/>
      <c r="O28" s="104"/>
      <c r="P28" s="104"/>
      <c r="Q28" s="109"/>
      <c r="R28" s="104"/>
      <c r="S28" s="104"/>
      <c r="T28" s="104"/>
    </row>
    <row r="29" spans="2:20" s="105" customFormat="1" x14ac:dyDescent="0.5">
      <c r="B29" s="123" t="s">
        <v>179</v>
      </c>
      <c r="C29" s="119">
        <v>0</v>
      </c>
      <c r="D29" s="109"/>
      <c r="E29" s="104"/>
      <c r="F29" s="104"/>
      <c r="G29" s="109"/>
      <c r="H29" s="104"/>
      <c r="I29" s="104"/>
      <c r="J29" s="109"/>
      <c r="K29" s="104"/>
      <c r="L29" s="104"/>
      <c r="M29" s="109"/>
      <c r="N29" s="104"/>
      <c r="O29" s="104"/>
      <c r="P29" s="104"/>
      <c r="Q29" s="109"/>
      <c r="R29" s="104"/>
      <c r="S29" s="104"/>
      <c r="T29" s="104"/>
    </row>
    <row r="30" spans="2:20" s="105" customFormat="1" x14ac:dyDescent="0.5">
      <c r="B30" s="123" t="s">
        <v>180</v>
      </c>
      <c r="C30" s="119">
        <v>0</v>
      </c>
      <c r="D30" s="109"/>
      <c r="E30" s="104"/>
      <c r="F30" s="104"/>
      <c r="G30" s="109"/>
      <c r="H30" s="104"/>
      <c r="I30" s="104"/>
      <c r="J30" s="109"/>
      <c r="K30" s="104"/>
      <c r="L30" s="104"/>
      <c r="M30" s="109"/>
      <c r="N30" s="104"/>
      <c r="O30" s="104"/>
      <c r="P30" s="104"/>
      <c r="Q30" s="109"/>
      <c r="R30" s="104"/>
      <c r="S30" s="104"/>
      <c r="T30" s="104"/>
    </row>
    <row r="31" spans="2:20" s="105" customFormat="1" x14ac:dyDescent="0.5">
      <c r="B31" s="123" t="s">
        <v>181</v>
      </c>
      <c r="C31" s="119">
        <v>0</v>
      </c>
      <c r="D31" s="109"/>
      <c r="E31" s="104"/>
      <c r="F31" s="104"/>
      <c r="G31" s="109"/>
      <c r="H31" s="104"/>
      <c r="I31" s="104"/>
      <c r="J31" s="109"/>
      <c r="K31" s="104"/>
      <c r="L31" s="104"/>
      <c r="M31" s="109"/>
      <c r="N31" s="104"/>
      <c r="O31" s="104"/>
      <c r="P31" s="104"/>
      <c r="Q31" s="109"/>
      <c r="R31" s="104"/>
      <c r="S31" s="104"/>
      <c r="T31" s="104"/>
    </row>
    <row r="32" spans="2:20" s="105" customFormat="1" x14ac:dyDescent="0.5">
      <c r="B32" s="124" t="s">
        <v>182</v>
      </c>
      <c r="C32" s="125">
        <v>0</v>
      </c>
      <c r="D32" s="109"/>
      <c r="E32" s="104"/>
      <c r="F32" s="104"/>
      <c r="G32" s="109"/>
      <c r="H32" s="104"/>
      <c r="I32" s="104"/>
      <c r="J32" s="109"/>
      <c r="K32" s="104"/>
      <c r="L32" s="104"/>
      <c r="M32" s="109"/>
      <c r="N32" s="104"/>
      <c r="O32" s="104"/>
      <c r="P32" s="104"/>
      <c r="Q32" s="109"/>
      <c r="R32" s="104"/>
      <c r="S32" s="104"/>
      <c r="T32" s="104"/>
    </row>
    <row r="33" spans="2:20" s="105" customFormat="1" ht="19.5" thickBot="1" x14ac:dyDescent="0.55000000000000004">
      <c r="D33" s="109"/>
      <c r="E33" s="104"/>
      <c r="F33" s="104"/>
      <c r="G33" s="109"/>
      <c r="H33" s="104"/>
      <c r="I33" s="104"/>
      <c r="J33" s="109"/>
      <c r="K33" s="104"/>
      <c r="L33" s="104"/>
      <c r="M33" s="109"/>
      <c r="N33" s="104"/>
      <c r="O33" s="104"/>
      <c r="P33" s="104"/>
      <c r="Q33" s="109"/>
      <c r="R33" s="104"/>
      <c r="S33" s="104"/>
      <c r="T33" s="104"/>
    </row>
    <row r="34" spans="2:20" s="105" customFormat="1" ht="19.5" thickBot="1" x14ac:dyDescent="0.55000000000000004">
      <c r="B34" s="126" t="s">
        <v>1</v>
      </c>
      <c r="C34" s="127">
        <f>SUM(C29:C32)</f>
        <v>0</v>
      </c>
      <c r="D34" s="109"/>
      <c r="E34" s="104"/>
      <c r="F34" s="104"/>
      <c r="G34" s="109"/>
      <c r="H34" s="104"/>
      <c r="I34" s="104"/>
      <c r="J34" s="109"/>
      <c r="K34" s="104"/>
      <c r="L34" s="104"/>
      <c r="M34" s="109"/>
      <c r="N34" s="104"/>
      <c r="O34" s="104"/>
      <c r="P34" s="104"/>
      <c r="Q34" s="109"/>
      <c r="R34" s="104"/>
      <c r="S34" s="104"/>
      <c r="T34" s="104"/>
    </row>
    <row r="35" spans="2:20" s="105" customFormat="1" x14ac:dyDescent="0.5">
      <c r="B35" s="103"/>
      <c r="C35" s="104"/>
      <c r="D35" s="109"/>
      <c r="E35" s="104"/>
      <c r="F35" s="104"/>
      <c r="G35" s="109"/>
      <c r="H35" s="104"/>
      <c r="I35" s="104"/>
      <c r="J35" s="109"/>
      <c r="K35" s="104"/>
      <c r="L35" s="104"/>
      <c r="M35" s="109"/>
      <c r="N35" s="104"/>
      <c r="O35" s="104"/>
      <c r="P35" s="104"/>
      <c r="Q35" s="109"/>
      <c r="R35" s="104"/>
      <c r="S35" s="104"/>
      <c r="T35" s="104"/>
    </row>
    <row r="36" spans="2:20" s="105" customFormat="1" x14ac:dyDescent="0.5">
      <c r="B36" s="103" t="s">
        <v>224</v>
      </c>
      <c r="F36" s="104"/>
      <c r="G36" s="109"/>
      <c r="H36" s="104"/>
      <c r="I36" s="104"/>
      <c r="J36" s="109"/>
      <c r="K36" s="104"/>
      <c r="L36" s="104"/>
      <c r="M36" s="109"/>
      <c r="N36" s="104"/>
      <c r="O36" s="104"/>
      <c r="P36" s="104"/>
      <c r="Q36" s="109"/>
      <c r="R36" s="104"/>
      <c r="S36" s="104"/>
      <c r="T36" s="104"/>
    </row>
    <row r="37" spans="2:20" s="105" customFormat="1" ht="19.5" thickBot="1" x14ac:dyDescent="0.55000000000000004">
      <c r="B37" s="108"/>
    </row>
    <row r="38" spans="2:20" s="105" customFormat="1" x14ac:dyDescent="0.5">
      <c r="B38" s="128" t="s">
        <v>170</v>
      </c>
      <c r="C38" s="129" t="s">
        <v>175</v>
      </c>
      <c r="D38" s="129" t="s">
        <v>176</v>
      </c>
      <c r="E38" s="130" t="s">
        <v>177</v>
      </c>
    </row>
    <row r="39" spans="2:20" s="105" customFormat="1" x14ac:dyDescent="0.5">
      <c r="B39" s="131"/>
      <c r="C39" s="132">
        <v>0</v>
      </c>
      <c r="D39" s="133">
        <v>0</v>
      </c>
      <c r="E39" s="134">
        <f>C39*D39</f>
        <v>0</v>
      </c>
    </row>
    <row r="40" spans="2:20" s="105" customFormat="1" x14ac:dyDescent="0.5">
      <c r="B40" s="131"/>
      <c r="C40" s="132"/>
      <c r="D40" s="133">
        <v>0</v>
      </c>
      <c r="E40" s="135">
        <f>C40*D40</f>
        <v>0</v>
      </c>
    </row>
    <row r="41" spans="2:20" s="105" customFormat="1" x14ac:dyDescent="0.5">
      <c r="B41" s="131"/>
      <c r="C41" s="132"/>
      <c r="D41" s="133">
        <v>0</v>
      </c>
      <c r="E41" s="135">
        <f>C41*D41</f>
        <v>0</v>
      </c>
    </row>
    <row r="42" spans="2:20" s="105" customFormat="1" x14ac:dyDescent="0.5">
      <c r="B42" s="131"/>
      <c r="C42" s="136"/>
      <c r="D42" s="133">
        <v>0</v>
      </c>
      <c r="E42" s="135">
        <f t="shared" ref="E42:E44" si="0">C42*D42</f>
        <v>0</v>
      </c>
    </row>
    <row r="43" spans="2:20" s="105" customFormat="1" x14ac:dyDescent="0.5">
      <c r="B43" s="137"/>
      <c r="C43" s="136"/>
      <c r="D43" s="133">
        <v>0</v>
      </c>
      <c r="E43" s="135">
        <f t="shared" si="0"/>
        <v>0</v>
      </c>
    </row>
    <row r="44" spans="2:20" s="105" customFormat="1" x14ac:dyDescent="0.5">
      <c r="B44" s="137"/>
      <c r="C44" s="136"/>
      <c r="D44" s="133">
        <v>0</v>
      </c>
      <c r="E44" s="135">
        <f t="shared" si="0"/>
        <v>0</v>
      </c>
    </row>
    <row r="45" spans="2:20" s="105" customFormat="1" x14ac:dyDescent="0.5">
      <c r="B45" s="137"/>
      <c r="C45" s="136"/>
      <c r="D45" s="133"/>
      <c r="E45" s="135"/>
    </row>
    <row r="46" spans="2:20" s="105" customFormat="1" ht="19.5" thickBot="1" x14ac:dyDescent="0.55000000000000004">
      <c r="B46" s="138" t="s">
        <v>171</v>
      </c>
      <c r="C46" s="139">
        <f>SUM(C39:C45)</f>
        <v>0</v>
      </c>
      <c r="D46" s="140"/>
      <c r="E46" s="141">
        <f>SUM(E39:E45)</f>
        <v>0</v>
      </c>
    </row>
    <row r="47" spans="2:20" s="105" customFormat="1" ht="19.5" thickBot="1" x14ac:dyDescent="0.55000000000000004">
      <c r="B47" s="108" t="s">
        <v>178</v>
      </c>
      <c r="E47" s="107">
        <f>E46</f>
        <v>0</v>
      </c>
    </row>
    <row r="48" spans="2:20" s="105" customFormat="1" x14ac:dyDescent="0.5">
      <c r="B48" s="108"/>
      <c r="E48" s="109"/>
    </row>
    <row r="49" spans="2:13" s="105" customFormat="1" x14ac:dyDescent="0.5">
      <c r="B49" s="111" t="s">
        <v>225</v>
      </c>
      <c r="C49" s="112"/>
      <c r="E49" s="142"/>
    </row>
    <row r="50" spans="2:13" s="105" customFormat="1" ht="19.5" thickBot="1" x14ac:dyDescent="0.55000000000000004">
      <c r="B50" s="112"/>
      <c r="C50" s="112"/>
      <c r="E50" s="142"/>
    </row>
    <row r="51" spans="2:13" s="105" customFormat="1" ht="19.5" thickBot="1" x14ac:dyDescent="0.55000000000000004">
      <c r="B51" s="114" t="s">
        <v>172</v>
      </c>
      <c r="C51" s="107">
        <v>0</v>
      </c>
      <c r="E51" s="142"/>
    </row>
    <row r="52" spans="2:13" s="105" customFormat="1" ht="19.5" thickBot="1" x14ac:dyDescent="0.55000000000000004">
      <c r="B52" s="114"/>
      <c r="C52" s="112"/>
      <c r="E52" s="142"/>
    </row>
    <row r="53" spans="2:13" s="105" customFormat="1" ht="19.5" thickBot="1" x14ac:dyDescent="0.55000000000000004">
      <c r="B53" s="108" t="s">
        <v>226</v>
      </c>
      <c r="C53" s="107">
        <v>0</v>
      </c>
      <c r="D53" s="143"/>
      <c r="E53" s="142"/>
    </row>
    <row r="54" spans="2:13" s="105" customFormat="1" ht="19.5" thickBot="1" x14ac:dyDescent="0.55000000000000004">
      <c r="B54" s="108"/>
      <c r="D54" s="143"/>
      <c r="E54" s="142"/>
    </row>
    <row r="55" spans="2:13" s="105" customFormat="1" ht="19.5" thickBot="1" x14ac:dyDescent="0.55000000000000004">
      <c r="B55" s="108" t="s">
        <v>227</v>
      </c>
      <c r="C55" s="144">
        <v>0</v>
      </c>
    </row>
    <row r="56" spans="2:13" s="105" customFormat="1" ht="19.5" thickBot="1" x14ac:dyDescent="0.55000000000000004"/>
    <row r="57" spans="2:13" s="105" customFormat="1" ht="19.5" thickBot="1" x14ac:dyDescent="0.55000000000000004">
      <c r="B57" s="108" t="s">
        <v>228</v>
      </c>
      <c r="C57" s="107">
        <v>0</v>
      </c>
    </row>
    <row r="58" spans="2:13" s="105" customFormat="1" x14ac:dyDescent="0.5"/>
    <row r="59" spans="2:13" s="105" customFormat="1" ht="19.5" thickBot="1" x14ac:dyDescent="0.55000000000000004">
      <c r="B59" s="108" t="s">
        <v>229</v>
      </c>
    </row>
    <row r="60" spans="2:13" s="105" customFormat="1" ht="19.5" thickBot="1" x14ac:dyDescent="0.55000000000000004">
      <c r="B60" s="145" t="s">
        <v>193</v>
      </c>
      <c r="C60" s="107">
        <v>0</v>
      </c>
    </row>
    <row r="61" spans="2:13" s="105" customFormat="1" ht="19.5" thickBot="1" x14ac:dyDescent="0.55000000000000004">
      <c r="B61" s="145" t="s">
        <v>194</v>
      </c>
      <c r="C61" s="107">
        <v>0</v>
      </c>
      <c r="D61" s="143"/>
    </row>
    <row r="62" spans="2:13" s="105" customFormat="1" ht="19.5" thickBot="1" x14ac:dyDescent="0.55000000000000004">
      <c r="B62" s="108"/>
      <c r="D62" s="143"/>
    </row>
    <row r="63" spans="2:13" s="105" customFormat="1" ht="19.5" thickBot="1" x14ac:dyDescent="0.55000000000000004">
      <c r="B63" s="108" t="s">
        <v>230</v>
      </c>
      <c r="C63" s="107">
        <v>0</v>
      </c>
    </row>
    <row r="64" spans="2:13" s="105" customFormat="1" ht="19.5" thickBot="1" x14ac:dyDescent="0.55000000000000004">
      <c r="D64" s="146"/>
      <c r="E64" s="112"/>
      <c r="F64" s="112"/>
      <c r="G64" s="112"/>
      <c r="H64" s="146"/>
      <c r="I64" s="112"/>
      <c r="J64" s="113"/>
      <c r="K64" s="112"/>
      <c r="L64" s="147"/>
      <c r="M64" s="148"/>
    </row>
    <row r="65" spans="1:34" s="105" customFormat="1" ht="19.5" thickBot="1" x14ac:dyDescent="0.55000000000000004">
      <c r="B65" s="108" t="s">
        <v>198</v>
      </c>
      <c r="C65" s="144">
        <v>0</v>
      </c>
      <c r="D65" s="146"/>
      <c r="E65" s="112"/>
      <c r="F65" s="112"/>
      <c r="G65" s="112"/>
      <c r="H65" s="146"/>
      <c r="I65" s="112"/>
      <c r="J65" s="112"/>
      <c r="K65" s="112"/>
      <c r="L65" s="112"/>
      <c r="M65" s="112"/>
    </row>
    <row r="66" spans="1:34" s="105" customFormat="1" ht="19.5" thickBot="1" x14ac:dyDescent="0.55000000000000004">
      <c r="D66" s="149"/>
      <c r="F66" s="112"/>
      <c r="G66" s="150"/>
      <c r="H66" s="146"/>
      <c r="I66" s="112"/>
      <c r="J66" s="112"/>
      <c r="K66" s="112"/>
      <c r="L66" s="112"/>
      <c r="M66" s="112"/>
    </row>
    <row r="67" spans="1:34" s="105" customFormat="1" ht="19.5" thickBot="1" x14ac:dyDescent="0.55000000000000004">
      <c r="B67" s="108" t="s">
        <v>199</v>
      </c>
      <c r="C67" s="144">
        <v>0</v>
      </c>
      <c r="F67" s="112"/>
      <c r="G67" s="112"/>
      <c r="H67" s="112"/>
      <c r="I67" s="112"/>
      <c r="J67" s="112"/>
      <c r="K67" s="112"/>
      <c r="L67" s="112"/>
      <c r="M67" s="112"/>
    </row>
    <row r="68" spans="1:34" s="105" customFormat="1" x14ac:dyDescent="0.5">
      <c r="F68" s="112"/>
      <c r="G68" s="112"/>
      <c r="H68" s="112"/>
      <c r="I68" s="112"/>
      <c r="J68" s="112"/>
      <c r="K68" s="112"/>
      <c r="L68" s="112"/>
      <c r="M68" s="112"/>
    </row>
    <row r="69" spans="1:34" s="105" customFormat="1" x14ac:dyDescent="0.5">
      <c r="B69" s="103" t="s">
        <v>200</v>
      </c>
      <c r="E69" s="143"/>
    </row>
    <row r="70" spans="1:34" s="105" customFormat="1" ht="19.5" thickBot="1" x14ac:dyDescent="0.55000000000000004">
      <c r="E70" s="143"/>
    </row>
    <row r="71" spans="1:34" s="105" customFormat="1" ht="19.5" thickBot="1" x14ac:dyDescent="0.55000000000000004">
      <c r="B71" s="145" t="s">
        <v>183</v>
      </c>
      <c r="C71" s="107">
        <v>0</v>
      </c>
      <c r="E71" s="108" t="s">
        <v>219</v>
      </c>
      <c r="F71" s="151">
        <v>0</v>
      </c>
    </row>
    <row r="72" spans="1:34" s="105" customFormat="1" ht="19.5" thickBot="1" x14ac:dyDescent="0.55000000000000004"/>
    <row r="73" spans="1:34" s="105" customFormat="1" ht="19.5" thickBot="1" x14ac:dyDescent="0.55000000000000004">
      <c r="B73" s="103" t="s">
        <v>231</v>
      </c>
      <c r="C73" s="107">
        <v>0</v>
      </c>
    </row>
    <row r="74" spans="1:34" s="104" customFormat="1" ht="19.5" thickBot="1" x14ac:dyDescent="0.55000000000000004">
      <c r="B74" s="105"/>
      <c r="C74" s="105"/>
      <c r="D74" s="105"/>
      <c r="E74" s="105"/>
      <c r="F74" s="105"/>
      <c r="G74" s="105"/>
      <c r="H74" s="105"/>
      <c r="I74" s="105"/>
      <c r="J74" s="105"/>
      <c r="M74" s="109"/>
      <c r="Q74" s="109"/>
    </row>
    <row r="75" spans="1:34" s="104" customFormat="1" ht="19.5" thickBot="1" x14ac:dyDescent="0.55000000000000004">
      <c r="B75" s="103" t="s">
        <v>250</v>
      </c>
      <c r="C75" s="107">
        <v>0</v>
      </c>
      <c r="D75" s="105"/>
      <c r="E75" s="105"/>
      <c r="F75" s="105"/>
      <c r="G75" s="105"/>
      <c r="H75" s="105"/>
      <c r="I75" s="105"/>
      <c r="J75" s="105"/>
      <c r="M75" s="109"/>
      <c r="Q75" s="109"/>
    </row>
    <row r="76" spans="1:34" s="104" customFormat="1" x14ac:dyDescent="0.5">
      <c r="C76" s="105"/>
      <c r="D76" s="105"/>
      <c r="E76" s="105"/>
      <c r="F76" s="105"/>
      <c r="G76" s="105"/>
      <c r="H76" s="105"/>
      <c r="I76" s="105"/>
      <c r="J76" s="105"/>
      <c r="M76" s="109"/>
      <c r="Q76" s="109"/>
    </row>
    <row r="77" spans="1:34" s="104" customFormat="1" ht="21" x14ac:dyDescent="0.55000000000000004">
      <c r="B77" s="157" t="s">
        <v>220</v>
      </c>
      <c r="C77" s="105"/>
      <c r="D77" s="105"/>
      <c r="E77" s="105"/>
      <c r="F77" s="105"/>
      <c r="G77" s="105"/>
      <c r="H77" s="105"/>
      <c r="I77" s="105"/>
      <c r="J77" s="105"/>
      <c r="M77" s="109"/>
      <c r="Q77" s="109"/>
    </row>
    <row r="78" spans="1:34" s="104" customFormat="1" x14ac:dyDescent="0.5">
      <c r="B78" s="105"/>
      <c r="C78" s="105"/>
      <c r="D78" s="105"/>
      <c r="E78" s="105"/>
      <c r="F78" s="105"/>
      <c r="G78" s="105"/>
      <c r="H78" s="105"/>
      <c r="I78" s="105"/>
      <c r="J78" s="105"/>
      <c r="M78" s="109"/>
      <c r="Q78" s="109"/>
    </row>
    <row r="79" spans="1:34" s="105" customFormat="1" x14ac:dyDescent="0.5">
      <c r="A79" s="152"/>
      <c r="B79" s="153" t="s">
        <v>221</v>
      </c>
      <c r="C79" s="152"/>
      <c r="D79" s="152"/>
      <c r="E79" s="152"/>
      <c r="F79" s="152"/>
      <c r="G79" s="152"/>
      <c r="H79" s="152"/>
      <c r="I79" s="152"/>
      <c r="J79" s="152"/>
      <c r="K79" s="152"/>
      <c r="L79" s="152"/>
      <c r="M79" s="152"/>
      <c r="N79" s="152"/>
      <c r="O79" s="152"/>
      <c r="P79" s="152"/>
      <c r="Q79" s="152"/>
      <c r="R79" s="152"/>
      <c r="S79" s="152"/>
      <c r="T79" s="152"/>
      <c r="U79" s="152"/>
      <c r="V79" s="152"/>
      <c r="W79" s="152"/>
      <c r="X79" s="152"/>
      <c r="Y79" s="152"/>
      <c r="Z79" s="152"/>
      <c r="AA79" s="152"/>
      <c r="AB79" s="152"/>
      <c r="AC79" s="152"/>
      <c r="AD79" s="152"/>
      <c r="AE79" s="152"/>
      <c r="AF79" s="152"/>
      <c r="AG79" s="152"/>
      <c r="AH79" s="152"/>
    </row>
  </sheetData>
  <conditionalFormatting sqref="E18:E21">
    <cfRule type="expression" dxfId="0" priority="1">
      <formula>E18&lt;$D$24</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B67CB-4491-4647-A258-BB6CFDC6F7DB}">
  <sheetPr>
    <tabColor rgb="FF92D050"/>
  </sheetPr>
  <dimension ref="B1:AF35"/>
  <sheetViews>
    <sheetView zoomScale="70" zoomScaleNormal="70" workbookViewId="0">
      <selection activeCell="A7" sqref="A7"/>
    </sheetView>
  </sheetViews>
  <sheetFormatPr defaultColWidth="9.33203125" defaultRowHeight="18.75" x14ac:dyDescent="0.5"/>
  <cols>
    <col min="1" max="2" width="9.33203125" style="160"/>
    <col min="3" max="3" width="50.6640625" style="160" customWidth="1"/>
    <col min="4" max="4" width="37.83203125" style="160" customWidth="1"/>
    <col min="5" max="5" width="30.83203125" style="160" bestFit="1" customWidth="1"/>
    <col min="6" max="6" width="13.6640625" style="160" bestFit="1" customWidth="1"/>
    <col min="7" max="7" width="14.1640625" style="160" bestFit="1" customWidth="1"/>
    <col min="8" max="8" width="13.6640625" style="160" bestFit="1" customWidth="1"/>
    <col min="9" max="9" width="14" style="160" bestFit="1" customWidth="1"/>
    <col min="10" max="10" width="14.1640625" style="160" bestFit="1" customWidth="1"/>
    <col min="11" max="11" width="13.6640625" style="160" bestFit="1" customWidth="1"/>
    <col min="12" max="18" width="14.1640625" style="160" bestFit="1" customWidth="1"/>
    <col min="19" max="19" width="14.5" style="160" bestFit="1" customWidth="1"/>
    <col min="20" max="20" width="14.1640625" style="160" bestFit="1" customWidth="1"/>
    <col min="21" max="21" width="14.5" style="160" bestFit="1" customWidth="1"/>
    <col min="22" max="22" width="14.6640625" style="160" bestFit="1" customWidth="1"/>
    <col min="23" max="23" width="14.1640625" style="160" bestFit="1" customWidth="1"/>
    <col min="24" max="27" width="14.6640625" style="160" bestFit="1" customWidth="1"/>
    <col min="28" max="28" width="14.6640625" style="160" customWidth="1"/>
    <col min="29" max="29" width="22.1640625" style="160" customWidth="1"/>
    <col min="30" max="30" width="14.5" style="160" bestFit="1" customWidth="1"/>
    <col min="31" max="31" width="9.33203125" style="160"/>
    <col min="32" max="32" width="14.5" style="160" bestFit="1" customWidth="1"/>
    <col min="33" max="16384" width="9.33203125" style="160"/>
  </cols>
  <sheetData>
    <row r="1" spans="2:30" ht="40.5" x14ac:dyDescent="1.05">
      <c r="B1" s="159" t="s">
        <v>34</v>
      </c>
    </row>
    <row r="2" spans="2:30" ht="40.5" x14ac:dyDescent="1.05">
      <c r="B2" s="159" t="s">
        <v>73</v>
      </c>
    </row>
    <row r="3" spans="2:30" ht="26.25" x14ac:dyDescent="0.7">
      <c r="B3" s="161" t="s">
        <v>66</v>
      </c>
      <c r="C3" s="16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row>
    <row r="4" spans="2:30" ht="26.25" x14ac:dyDescent="0.7">
      <c r="B4" s="163"/>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row>
    <row r="5" spans="2:30" ht="26.25" x14ac:dyDescent="0.7">
      <c r="B5" s="163"/>
      <c r="C5" s="165" t="s">
        <v>190</v>
      </c>
      <c r="D5" s="165"/>
      <c r="E5" s="166">
        <v>6000</v>
      </c>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row>
    <row r="6" spans="2:30" ht="26.25" x14ac:dyDescent="0.7">
      <c r="B6" s="163"/>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row>
    <row r="7" spans="2:30" ht="30" x14ac:dyDescent="0.5">
      <c r="B7" s="167"/>
      <c r="C7" s="168"/>
      <c r="D7" s="168"/>
      <c r="E7" s="168" t="s">
        <v>217</v>
      </c>
      <c r="F7" s="168"/>
      <c r="G7" s="168"/>
      <c r="H7" s="168"/>
      <c r="I7" s="168"/>
      <c r="J7" s="168"/>
      <c r="K7" s="168"/>
      <c r="L7" s="168"/>
      <c r="M7" s="168"/>
      <c r="N7" s="168"/>
      <c r="O7" s="168"/>
      <c r="P7" s="168"/>
      <c r="Q7" s="168"/>
      <c r="R7" s="168"/>
      <c r="S7" s="167"/>
      <c r="T7" s="167"/>
    </row>
    <row r="9" spans="2:30" ht="21" x14ac:dyDescent="0.55000000000000004">
      <c r="C9" s="167"/>
      <c r="D9" s="167"/>
      <c r="E9" s="224" t="s">
        <v>74</v>
      </c>
      <c r="F9" s="225"/>
      <c r="G9" s="225"/>
      <c r="H9" s="225"/>
      <c r="I9" s="225"/>
      <c r="J9" s="225"/>
      <c r="K9" s="225"/>
      <c r="L9" s="225"/>
      <c r="M9" s="225"/>
      <c r="N9" s="225"/>
      <c r="O9" s="225"/>
      <c r="P9" s="225"/>
      <c r="Q9" s="225"/>
      <c r="R9" s="225"/>
      <c r="S9" s="225"/>
      <c r="T9" s="225"/>
      <c r="U9" s="225"/>
      <c r="V9" s="225"/>
      <c r="W9" s="225"/>
      <c r="X9" s="225"/>
      <c r="Y9" s="225"/>
      <c r="Z9" s="225"/>
      <c r="AA9" s="225"/>
      <c r="AB9" s="226"/>
    </row>
    <row r="10" spans="2:30" ht="21" x14ac:dyDescent="0.55000000000000004">
      <c r="C10" s="170" t="s">
        <v>87</v>
      </c>
      <c r="D10" s="184" t="s">
        <v>232</v>
      </c>
      <c r="E10" s="184" t="s">
        <v>75</v>
      </c>
      <c r="F10" s="184" t="s">
        <v>76</v>
      </c>
      <c r="G10" s="184" t="s">
        <v>77</v>
      </c>
      <c r="H10" s="184" t="s">
        <v>78</v>
      </c>
      <c r="I10" s="184" t="s">
        <v>79</v>
      </c>
      <c r="J10" s="184" t="s">
        <v>80</v>
      </c>
      <c r="K10" s="184" t="s">
        <v>81</v>
      </c>
      <c r="L10" s="184" t="s">
        <v>82</v>
      </c>
      <c r="M10" s="184" t="s">
        <v>83</v>
      </c>
      <c r="N10" s="184" t="s">
        <v>84</v>
      </c>
      <c r="O10" s="184" t="s">
        <v>85</v>
      </c>
      <c r="P10" s="184" t="s">
        <v>86</v>
      </c>
      <c r="Q10" s="184" t="s">
        <v>89</v>
      </c>
      <c r="R10" s="184" t="s">
        <v>90</v>
      </c>
      <c r="S10" s="184" t="s">
        <v>91</v>
      </c>
      <c r="T10" s="184" t="s">
        <v>92</v>
      </c>
      <c r="U10" s="184" t="s">
        <v>93</v>
      </c>
      <c r="V10" s="184" t="s">
        <v>94</v>
      </c>
      <c r="W10" s="184" t="s">
        <v>95</v>
      </c>
      <c r="X10" s="184" t="s">
        <v>96</v>
      </c>
      <c r="Y10" s="184" t="s">
        <v>97</v>
      </c>
      <c r="Z10" s="184" t="s">
        <v>98</v>
      </c>
      <c r="AA10" s="184" t="s">
        <v>99</v>
      </c>
      <c r="AB10" s="184" t="s">
        <v>100</v>
      </c>
      <c r="AC10" s="169" t="s">
        <v>88</v>
      </c>
    </row>
    <row r="11" spans="2:30" x14ac:dyDescent="0.5">
      <c r="C11" s="171" t="s">
        <v>102</v>
      </c>
      <c r="D11" s="189">
        <v>0</v>
      </c>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87">
        <f>SUM(E11:AB11)</f>
        <v>0</v>
      </c>
    </row>
    <row r="12" spans="2:30" x14ac:dyDescent="0.5">
      <c r="C12" s="171" t="s">
        <v>103</v>
      </c>
      <c r="D12" s="173">
        <v>0</v>
      </c>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87">
        <f t="shared" ref="AC12:AC17" si="0">SUM(E12:AB12)</f>
        <v>0</v>
      </c>
    </row>
    <row r="13" spans="2:30" x14ac:dyDescent="0.5">
      <c r="C13" s="171" t="s">
        <v>104</v>
      </c>
      <c r="D13" s="173">
        <v>0</v>
      </c>
      <c r="E13" s="172"/>
      <c r="F13" s="172"/>
      <c r="G13" s="172"/>
      <c r="H13" s="172"/>
      <c r="I13" s="172"/>
      <c r="J13" s="172"/>
      <c r="K13" s="172"/>
      <c r="L13" s="172"/>
      <c r="M13" s="172"/>
      <c r="N13" s="172"/>
      <c r="O13" s="172"/>
      <c r="P13" s="172"/>
      <c r="Q13" s="172"/>
      <c r="R13" s="172"/>
      <c r="S13" s="172"/>
      <c r="T13" s="172"/>
      <c r="U13" s="172"/>
      <c r="V13" s="172"/>
      <c r="W13" s="172"/>
      <c r="X13" s="172"/>
      <c r="Y13" s="172"/>
      <c r="Z13" s="172"/>
      <c r="AA13" s="172"/>
      <c r="AB13" s="172"/>
      <c r="AC13" s="187">
        <f t="shared" si="0"/>
        <v>0</v>
      </c>
    </row>
    <row r="14" spans="2:30" x14ac:dyDescent="0.5">
      <c r="C14" s="171" t="s">
        <v>105</v>
      </c>
      <c r="D14" s="173">
        <v>0</v>
      </c>
      <c r="E14" s="172"/>
      <c r="F14" s="172"/>
      <c r="G14" s="172"/>
      <c r="H14" s="172"/>
      <c r="I14" s="172"/>
      <c r="J14" s="172"/>
      <c r="K14" s="172"/>
      <c r="L14" s="172"/>
      <c r="M14" s="172"/>
      <c r="N14" s="172"/>
      <c r="O14" s="172"/>
      <c r="P14" s="172"/>
      <c r="Q14" s="172"/>
      <c r="R14" s="172"/>
      <c r="S14" s="172"/>
      <c r="T14" s="172"/>
      <c r="U14" s="172"/>
      <c r="V14" s="172"/>
      <c r="W14" s="172"/>
      <c r="X14" s="172"/>
      <c r="Y14" s="172"/>
      <c r="Z14" s="172"/>
      <c r="AA14" s="172"/>
      <c r="AB14" s="172"/>
      <c r="AC14" s="187">
        <f>SUM(E14:AB14)</f>
        <v>0</v>
      </c>
    </row>
    <row r="15" spans="2:30" x14ac:dyDescent="0.5">
      <c r="C15" s="171" t="s">
        <v>106</v>
      </c>
      <c r="D15" s="173">
        <v>0</v>
      </c>
      <c r="E15" s="172"/>
      <c r="F15" s="172"/>
      <c r="G15" s="172"/>
      <c r="H15" s="172"/>
      <c r="I15" s="172"/>
      <c r="J15" s="172"/>
      <c r="K15" s="172"/>
      <c r="L15" s="172"/>
      <c r="M15" s="172"/>
      <c r="N15" s="172"/>
      <c r="O15" s="172"/>
      <c r="P15" s="172"/>
      <c r="Q15" s="172"/>
      <c r="R15" s="172"/>
      <c r="S15" s="172"/>
      <c r="T15" s="172"/>
      <c r="U15" s="172"/>
      <c r="V15" s="172"/>
      <c r="W15" s="172"/>
      <c r="X15" s="172"/>
      <c r="Y15" s="172"/>
      <c r="Z15" s="172"/>
      <c r="AA15" s="172"/>
      <c r="AB15" s="172"/>
      <c r="AC15" s="187">
        <f t="shared" si="0"/>
        <v>0</v>
      </c>
      <c r="AD15" s="186"/>
    </row>
    <row r="16" spans="2:30" x14ac:dyDescent="0.5">
      <c r="C16" s="171" t="s">
        <v>107</v>
      </c>
      <c r="D16" s="173">
        <v>0</v>
      </c>
      <c r="E16" s="172"/>
      <c r="F16" s="172"/>
      <c r="G16" s="172"/>
      <c r="H16" s="172"/>
      <c r="I16" s="172"/>
      <c r="J16" s="172"/>
      <c r="K16" s="172"/>
      <c r="L16" s="172"/>
      <c r="M16" s="172"/>
      <c r="N16" s="172"/>
      <c r="O16" s="172"/>
      <c r="P16" s="172"/>
      <c r="Q16" s="172"/>
      <c r="R16" s="172"/>
      <c r="S16" s="172"/>
      <c r="T16" s="172"/>
      <c r="U16" s="172"/>
      <c r="V16" s="172"/>
      <c r="W16" s="172"/>
      <c r="X16" s="172"/>
      <c r="Y16" s="172"/>
      <c r="Z16" s="172"/>
      <c r="AA16" s="172"/>
      <c r="AB16" s="172"/>
      <c r="AC16" s="187">
        <f t="shared" si="0"/>
        <v>0</v>
      </c>
      <c r="AD16" s="186"/>
    </row>
    <row r="17" spans="3:32" x14ac:dyDescent="0.5">
      <c r="C17" s="171" t="s">
        <v>108</v>
      </c>
      <c r="D17" s="173">
        <v>0</v>
      </c>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3"/>
      <c r="AC17" s="187">
        <f t="shared" si="0"/>
        <v>0</v>
      </c>
    </row>
    <row r="18" spans="3:32" x14ac:dyDescent="0.5">
      <c r="C18" s="174"/>
      <c r="D18" s="190"/>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3"/>
      <c r="AC18" s="158"/>
    </row>
    <row r="19" spans="3:32" x14ac:dyDescent="0.5">
      <c r="C19" s="222" t="s">
        <v>212</v>
      </c>
      <c r="D19" s="223"/>
      <c r="E19" s="175">
        <f>SUM(E11:E18)</f>
        <v>0</v>
      </c>
      <c r="F19" s="175">
        <f t="shared" ref="F19:AB19" si="1">SUM(F11:F18)+E19</f>
        <v>0</v>
      </c>
      <c r="G19" s="175">
        <f t="shared" si="1"/>
        <v>0</v>
      </c>
      <c r="H19" s="175">
        <f t="shared" si="1"/>
        <v>0</v>
      </c>
      <c r="I19" s="175">
        <f t="shared" si="1"/>
        <v>0</v>
      </c>
      <c r="J19" s="175">
        <f t="shared" si="1"/>
        <v>0</v>
      </c>
      <c r="K19" s="175">
        <f t="shared" si="1"/>
        <v>0</v>
      </c>
      <c r="L19" s="175">
        <f t="shared" si="1"/>
        <v>0</v>
      </c>
      <c r="M19" s="175">
        <f t="shared" si="1"/>
        <v>0</v>
      </c>
      <c r="N19" s="175">
        <f t="shared" si="1"/>
        <v>0</v>
      </c>
      <c r="O19" s="175">
        <f t="shared" si="1"/>
        <v>0</v>
      </c>
      <c r="P19" s="175">
        <f t="shared" si="1"/>
        <v>0</v>
      </c>
      <c r="Q19" s="175">
        <f t="shared" si="1"/>
        <v>0</v>
      </c>
      <c r="R19" s="175">
        <f t="shared" si="1"/>
        <v>0</v>
      </c>
      <c r="S19" s="175">
        <f t="shared" si="1"/>
        <v>0</v>
      </c>
      <c r="T19" s="175">
        <f t="shared" si="1"/>
        <v>0</v>
      </c>
      <c r="U19" s="175">
        <f t="shared" si="1"/>
        <v>0</v>
      </c>
      <c r="V19" s="175">
        <f t="shared" si="1"/>
        <v>0</v>
      </c>
      <c r="W19" s="175">
        <f t="shared" si="1"/>
        <v>0</v>
      </c>
      <c r="X19" s="175">
        <f t="shared" si="1"/>
        <v>0</v>
      </c>
      <c r="Y19" s="175">
        <f t="shared" si="1"/>
        <v>0</v>
      </c>
      <c r="Z19" s="175">
        <f t="shared" si="1"/>
        <v>0</v>
      </c>
      <c r="AA19" s="175">
        <f t="shared" si="1"/>
        <v>0</v>
      </c>
      <c r="AB19" s="175">
        <f t="shared" si="1"/>
        <v>0</v>
      </c>
      <c r="AC19" s="188">
        <f>SUM(AC11:AC18)</f>
        <v>0</v>
      </c>
    </row>
    <row r="20" spans="3:32" ht="21" x14ac:dyDescent="0.55000000000000004">
      <c r="C20" s="176"/>
      <c r="D20" s="176"/>
      <c r="E20" s="176"/>
      <c r="F20" s="176"/>
      <c r="G20" s="164"/>
      <c r="H20" s="164"/>
      <c r="I20" s="164"/>
      <c r="J20" s="164"/>
      <c r="K20" s="164"/>
      <c r="L20" s="164"/>
      <c r="M20" s="164"/>
      <c r="N20" s="164"/>
      <c r="O20" s="164"/>
      <c r="P20" s="164"/>
      <c r="Q20" s="164"/>
      <c r="R20" s="164"/>
      <c r="S20" s="177"/>
    </row>
    <row r="21" spans="3:32" ht="21" x14ac:dyDescent="0.55000000000000004">
      <c r="C21" s="176"/>
      <c r="D21" s="176"/>
      <c r="E21" s="176"/>
      <c r="F21" s="176"/>
      <c r="G21" s="164"/>
      <c r="H21" s="164"/>
      <c r="I21" s="164"/>
      <c r="J21" s="164"/>
      <c r="K21" s="164"/>
      <c r="L21" s="164"/>
      <c r="M21" s="164"/>
      <c r="N21" s="164"/>
      <c r="O21" s="164"/>
      <c r="P21" s="164"/>
      <c r="Q21" s="164"/>
      <c r="R21" s="164"/>
      <c r="S21" s="177"/>
      <c r="AF21" s="178"/>
    </row>
    <row r="22" spans="3:32" x14ac:dyDescent="0.5">
      <c r="D22" s="191"/>
    </row>
    <row r="23" spans="3:32" ht="21" x14ac:dyDescent="0.55000000000000004">
      <c r="D23" s="191"/>
      <c r="E23" s="224" t="s">
        <v>101</v>
      </c>
      <c r="F23" s="225"/>
      <c r="G23" s="225"/>
      <c r="H23" s="225"/>
      <c r="I23" s="225"/>
      <c r="J23" s="225"/>
      <c r="K23" s="225"/>
      <c r="L23" s="225"/>
      <c r="M23" s="225"/>
      <c r="N23" s="225"/>
      <c r="O23" s="225"/>
      <c r="P23" s="225"/>
      <c r="Q23" s="225"/>
      <c r="R23" s="225"/>
      <c r="S23" s="225"/>
      <c r="T23" s="225"/>
      <c r="U23" s="225"/>
      <c r="V23" s="225"/>
      <c r="W23" s="225"/>
      <c r="X23" s="225"/>
      <c r="Y23" s="225"/>
      <c r="Z23" s="225"/>
      <c r="AA23" s="225"/>
      <c r="AB23" s="226"/>
    </row>
    <row r="24" spans="3:32" ht="21" x14ac:dyDescent="0.55000000000000004">
      <c r="C24" s="179" t="s">
        <v>87</v>
      </c>
      <c r="D24" s="194" t="s">
        <v>232</v>
      </c>
      <c r="E24" s="185" t="s">
        <v>75</v>
      </c>
      <c r="F24" s="185" t="s">
        <v>76</v>
      </c>
      <c r="G24" s="185" t="s">
        <v>77</v>
      </c>
      <c r="H24" s="185" t="s">
        <v>78</v>
      </c>
      <c r="I24" s="185" t="s">
        <v>79</v>
      </c>
      <c r="J24" s="185" t="s">
        <v>80</v>
      </c>
      <c r="K24" s="185" t="s">
        <v>81</v>
      </c>
      <c r="L24" s="185" t="s">
        <v>82</v>
      </c>
      <c r="M24" s="185" t="s">
        <v>83</v>
      </c>
      <c r="N24" s="185" t="s">
        <v>84</v>
      </c>
      <c r="O24" s="185" t="s">
        <v>85</v>
      </c>
      <c r="P24" s="185" t="s">
        <v>86</v>
      </c>
      <c r="Q24" s="185" t="s">
        <v>89</v>
      </c>
      <c r="R24" s="185" t="s">
        <v>90</v>
      </c>
      <c r="S24" s="185" t="s">
        <v>91</v>
      </c>
      <c r="T24" s="185" t="s">
        <v>92</v>
      </c>
      <c r="U24" s="185" t="s">
        <v>93</v>
      </c>
      <c r="V24" s="185" t="s">
        <v>94</v>
      </c>
      <c r="W24" s="185" t="s">
        <v>95</v>
      </c>
      <c r="X24" s="185" t="s">
        <v>96</v>
      </c>
      <c r="Y24" s="185" t="s">
        <v>97</v>
      </c>
      <c r="Z24" s="185" t="s">
        <v>98</v>
      </c>
      <c r="AA24" s="185" t="s">
        <v>99</v>
      </c>
      <c r="AB24" s="185" t="s">
        <v>100</v>
      </c>
    </row>
    <row r="25" spans="3:32" x14ac:dyDescent="0.5">
      <c r="C25" s="171" t="s">
        <v>102</v>
      </c>
      <c r="D25" s="192">
        <f t="shared" ref="D25:D31" si="2">D11</f>
        <v>0</v>
      </c>
      <c r="E25" s="180">
        <f t="shared" ref="E25:AB25" si="3">E11*$D11</f>
        <v>0</v>
      </c>
      <c r="F25" s="180">
        <f t="shared" si="3"/>
        <v>0</v>
      </c>
      <c r="G25" s="180">
        <f t="shared" si="3"/>
        <v>0</v>
      </c>
      <c r="H25" s="180">
        <f t="shared" si="3"/>
        <v>0</v>
      </c>
      <c r="I25" s="180">
        <f t="shared" si="3"/>
        <v>0</v>
      </c>
      <c r="J25" s="180">
        <f t="shared" si="3"/>
        <v>0</v>
      </c>
      <c r="K25" s="180">
        <f t="shared" si="3"/>
        <v>0</v>
      </c>
      <c r="L25" s="180">
        <f t="shared" si="3"/>
        <v>0</v>
      </c>
      <c r="M25" s="180">
        <f t="shared" si="3"/>
        <v>0</v>
      </c>
      <c r="N25" s="180">
        <f t="shared" si="3"/>
        <v>0</v>
      </c>
      <c r="O25" s="180">
        <f t="shared" si="3"/>
        <v>0</v>
      </c>
      <c r="P25" s="180">
        <f t="shared" si="3"/>
        <v>0</v>
      </c>
      <c r="Q25" s="180">
        <f t="shared" si="3"/>
        <v>0</v>
      </c>
      <c r="R25" s="180">
        <f t="shared" si="3"/>
        <v>0</v>
      </c>
      <c r="S25" s="180">
        <f t="shared" si="3"/>
        <v>0</v>
      </c>
      <c r="T25" s="180">
        <f t="shared" si="3"/>
        <v>0</v>
      </c>
      <c r="U25" s="180">
        <f t="shared" si="3"/>
        <v>0</v>
      </c>
      <c r="V25" s="180">
        <f t="shared" si="3"/>
        <v>0</v>
      </c>
      <c r="W25" s="180">
        <f t="shared" si="3"/>
        <v>0</v>
      </c>
      <c r="X25" s="180">
        <f t="shared" si="3"/>
        <v>0</v>
      </c>
      <c r="Y25" s="180">
        <f t="shared" si="3"/>
        <v>0</v>
      </c>
      <c r="Z25" s="180">
        <f t="shared" si="3"/>
        <v>0</v>
      </c>
      <c r="AA25" s="180">
        <f t="shared" si="3"/>
        <v>0</v>
      </c>
      <c r="AB25" s="181">
        <f t="shared" si="3"/>
        <v>0</v>
      </c>
    </row>
    <row r="26" spans="3:32" x14ac:dyDescent="0.5">
      <c r="C26" s="171" t="s">
        <v>103</v>
      </c>
      <c r="D26" s="192">
        <f t="shared" si="2"/>
        <v>0</v>
      </c>
      <c r="E26" s="180">
        <f t="shared" ref="E26:AB26" si="4">E12*$D12</f>
        <v>0</v>
      </c>
      <c r="F26" s="180">
        <f t="shared" si="4"/>
        <v>0</v>
      </c>
      <c r="G26" s="180">
        <f t="shared" si="4"/>
        <v>0</v>
      </c>
      <c r="H26" s="180">
        <f t="shared" si="4"/>
        <v>0</v>
      </c>
      <c r="I26" s="180">
        <f t="shared" si="4"/>
        <v>0</v>
      </c>
      <c r="J26" s="180">
        <f t="shared" si="4"/>
        <v>0</v>
      </c>
      <c r="K26" s="180">
        <f t="shared" si="4"/>
        <v>0</v>
      </c>
      <c r="L26" s="180">
        <f t="shared" si="4"/>
        <v>0</v>
      </c>
      <c r="M26" s="180">
        <f t="shared" si="4"/>
        <v>0</v>
      </c>
      <c r="N26" s="180">
        <f t="shared" si="4"/>
        <v>0</v>
      </c>
      <c r="O26" s="180">
        <f t="shared" si="4"/>
        <v>0</v>
      </c>
      <c r="P26" s="180">
        <f t="shared" si="4"/>
        <v>0</v>
      </c>
      <c r="Q26" s="180">
        <f t="shared" si="4"/>
        <v>0</v>
      </c>
      <c r="R26" s="180">
        <f t="shared" si="4"/>
        <v>0</v>
      </c>
      <c r="S26" s="180">
        <f t="shared" si="4"/>
        <v>0</v>
      </c>
      <c r="T26" s="180">
        <f t="shared" si="4"/>
        <v>0</v>
      </c>
      <c r="U26" s="180">
        <f t="shared" si="4"/>
        <v>0</v>
      </c>
      <c r="V26" s="180">
        <f t="shared" si="4"/>
        <v>0</v>
      </c>
      <c r="W26" s="180">
        <f t="shared" si="4"/>
        <v>0</v>
      </c>
      <c r="X26" s="180">
        <f t="shared" si="4"/>
        <v>0</v>
      </c>
      <c r="Y26" s="180">
        <f t="shared" si="4"/>
        <v>0</v>
      </c>
      <c r="Z26" s="180">
        <f t="shared" si="4"/>
        <v>0</v>
      </c>
      <c r="AA26" s="180">
        <f t="shared" si="4"/>
        <v>0</v>
      </c>
      <c r="AB26" s="181">
        <f t="shared" si="4"/>
        <v>0</v>
      </c>
    </row>
    <row r="27" spans="3:32" x14ac:dyDescent="0.5">
      <c r="C27" s="171" t="s">
        <v>104</v>
      </c>
      <c r="D27" s="192">
        <f t="shared" si="2"/>
        <v>0</v>
      </c>
      <c r="E27" s="180">
        <f t="shared" ref="E27:AB27" si="5">E13*$D13</f>
        <v>0</v>
      </c>
      <c r="F27" s="180">
        <f t="shared" si="5"/>
        <v>0</v>
      </c>
      <c r="G27" s="180">
        <f t="shared" si="5"/>
        <v>0</v>
      </c>
      <c r="H27" s="180">
        <f t="shared" si="5"/>
        <v>0</v>
      </c>
      <c r="I27" s="180">
        <f t="shared" si="5"/>
        <v>0</v>
      </c>
      <c r="J27" s="180">
        <f t="shared" si="5"/>
        <v>0</v>
      </c>
      <c r="K27" s="180">
        <f t="shared" si="5"/>
        <v>0</v>
      </c>
      <c r="L27" s="180">
        <f t="shared" si="5"/>
        <v>0</v>
      </c>
      <c r="M27" s="180">
        <f t="shared" si="5"/>
        <v>0</v>
      </c>
      <c r="N27" s="180">
        <f t="shared" si="5"/>
        <v>0</v>
      </c>
      <c r="O27" s="180">
        <f t="shared" si="5"/>
        <v>0</v>
      </c>
      <c r="P27" s="180">
        <f t="shared" si="5"/>
        <v>0</v>
      </c>
      <c r="Q27" s="180">
        <f t="shared" si="5"/>
        <v>0</v>
      </c>
      <c r="R27" s="180">
        <f t="shared" si="5"/>
        <v>0</v>
      </c>
      <c r="S27" s="180">
        <f t="shared" si="5"/>
        <v>0</v>
      </c>
      <c r="T27" s="180">
        <f t="shared" si="5"/>
        <v>0</v>
      </c>
      <c r="U27" s="180">
        <f t="shared" si="5"/>
        <v>0</v>
      </c>
      <c r="V27" s="180">
        <f t="shared" si="5"/>
        <v>0</v>
      </c>
      <c r="W27" s="180">
        <f t="shared" si="5"/>
        <v>0</v>
      </c>
      <c r="X27" s="180">
        <f t="shared" si="5"/>
        <v>0</v>
      </c>
      <c r="Y27" s="180">
        <f t="shared" si="5"/>
        <v>0</v>
      </c>
      <c r="Z27" s="180">
        <f t="shared" si="5"/>
        <v>0</v>
      </c>
      <c r="AA27" s="180">
        <f t="shared" si="5"/>
        <v>0</v>
      </c>
      <c r="AB27" s="181">
        <f t="shared" si="5"/>
        <v>0</v>
      </c>
    </row>
    <row r="28" spans="3:32" x14ac:dyDescent="0.5">
      <c r="C28" s="171" t="s">
        <v>105</v>
      </c>
      <c r="D28" s="192">
        <f t="shared" si="2"/>
        <v>0</v>
      </c>
      <c r="E28" s="180">
        <f t="shared" ref="E28:AB28" si="6">E14*$D14</f>
        <v>0</v>
      </c>
      <c r="F28" s="180">
        <f t="shared" si="6"/>
        <v>0</v>
      </c>
      <c r="G28" s="180">
        <f t="shared" si="6"/>
        <v>0</v>
      </c>
      <c r="H28" s="180">
        <f t="shared" si="6"/>
        <v>0</v>
      </c>
      <c r="I28" s="180">
        <f t="shared" si="6"/>
        <v>0</v>
      </c>
      <c r="J28" s="180">
        <f t="shared" si="6"/>
        <v>0</v>
      </c>
      <c r="K28" s="180">
        <f t="shared" si="6"/>
        <v>0</v>
      </c>
      <c r="L28" s="180">
        <f t="shared" si="6"/>
        <v>0</v>
      </c>
      <c r="M28" s="180">
        <f t="shared" si="6"/>
        <v>0</v>
      </c>
      <c r="N28" s="180">
        <f t="shared" si="6"/>
        <v>0</v>
      </c>
      <c r="O28" s="180">
        <f t="shared" si="6"/>
        <v>0</v>
      </c>
      <c r="P28" s="180">
        <f t="shared" si="6"/>
        <v>0</v>
      </c>
      <c r="Q28" s="180">
        <f t="shared" si="6"/>
        <v>0</v>
      </c>
      <c r="R28" s="180">
        <f t="shared" si="6"/>
        <v>0</v>
      </c>
      <c r="S28" s="180">
        <f t="shared" si="6"/>
        <v>0</v>
      </c>
      <c r="T28" s="180">
        <f t="shared" si="6"/>
        <v>0</v>
      </c>
      <c r="U28" s="180">
        <f t="shared" si="6"/>
        <v>0</v>
      </c>
      <c r="V28" s="180">
        <f t="shared" si="6"/>
        <v>0</v>
      </c>
      <c r="W28" s="180">
        <f t="shared" si="6"/>
        <v>0</v>
      </c>
      <c r="X28" s="180">
        <f t="shared" si="6"/>
        <v>0</v>
      </c>
      <c r="Y28" s="180">
        <f t="shared" si="6"/>
        <v>0</v>
      </c>
      <c r="Z28" s="180">
        <f t="shared" si="6"/>
        <v>0</v>
      </c>
      <c r="AA28" s="180">
        <f t="shared" si="6"/>
        <v>0</v>
      </c>
      <c r="AB28" s="181">
        <f t="shared" si="6"/>
        <v>0</v>
      </c>
    </row>
    <row r="29" spans="3:32" x14ac:dyDescent="0.5">
      <c r="C29" s="171" t="s">
        <v>106</v>
      </c>
      <c r="D29" s="192">
        <f t="shared" si="2"/>
        <v>0</v>
      </c>
      <c r="E29" s="180">
        <f t="shared" ref="E29:AB29" si="7">E15*$D15</f>
        <v>0</v>
      </c>
      <c r="F29" s="180">
        <f t="shared" si="7"/>
        <v>0</v>
      </c>
      <c r="G29" s="180">
        <f t="shared" si="7"/>
        <v>0</v>
      </c>
      <c r="H29" s="180">
        <f t="shared" si="7"/>
        <v>0</v>
      </c>
      <c r="I29" s="180">
        <f t="shared" si="7"/>
        <v>0</v>
      </c>
      <c r="J29" s="180">
        <f t="shared" si="7"/>
        <v>0</v>
      </c>
      <c r="K29" s="180">
        <f t="shared" si="7"/>
        <v>0</v>
      </c>
      <c r="L29" s="180">
        <f t="shared" si="7"/>
        <v>0</v>
      </c>
      <c r="M29" s="180">
        <f t="shared" si="7"/>
        <v>0</v>
      </c>
      <c r="N29" s="180">
        <f t="shared" si="7"/>
        <v>0</v>
      </c>
      <c r="O29" s="180">
        <f t="shared" si="7"/>
        <v>0</v>
      </c>
      <c r="P29" s="180">
        <f t="shared" si="7"/>
        <v>0</v>
      </c>
      <c r="Q29" s="180">
        <f t="shared" si="7"/>
        <v>0</v>
      </c>
      <c r="R29" s="180">
        <f t="shared" si="7"/>
        <v>0</v>
      </c>
      <c r="S29" s="180">
        <f t="shared" si="7"/>
        <v>0</v>
      </c>
      <c r="T29" s="180">
        <f t="shared" si="7"/>
        <v>0</v>
      </c>
      <c r="U29" s="180">
        <f t="shared" si="7"/>
        <v>0</v>
      </c>
      <c r="V29" s="180">
        <f t="shared" si="7"/>
        <v>0</v>
      </c>
      <c r="W29" s="180">
        <f t="shared" si="7"/>
        <v>0</v>
      </c>
      <c r="X29" s="180">
        <f t="shared" si="7"/>
        <v>0</v>
      </c>
      <c r="Y29" s="180">
        <f t="shared" si="7"/>
        <v>0</v>
      </c>
      <c r="Z29" s="180">
        <f t="shared" si="7"/>
        <v>0</v>
      </c>
      <c r="AA29" s="180">
        <f t="shared" si="7"/>
        <v>0</v>
      </c>
      <c r="AB29" s="181">
        <f t="shared" si="7"/>
        <v>0</v>
      </c>
    </row>
    <row r="30" spans="3:32" x14ac:dyDescent="0.5">
      <c r="C30" s="171" t="s">
        <v>107</v>
      </c>
      <c r="D30" s="192">
        <f t="shared" si="2"/>
        <v>0</v>
      </c>
      <c r="E30" s="180">
        <f t="shared" ref="E30:AB30" si="8">E16*$D16</f>
        <v>0</v>
      </c>
      <c r="F30" s="180">
        <f t="shared" si="8"/>
        <v>0</v>
      </c>
      <c r="G30" s="180">
        <f t="shared" si="8"/>
        <v>0</v>
      </c>
      <c r="H30" s="180">
        <f t="shared" si="8"/>
        <v>0</v>
      </c>
      <c r="I30" s="180">
        <f t="shared" si="8"/>
        <v>0</v>
      </c>
      <c r="J30" s="180">
        <f t="shared" si="8"/>
        <v>0</v>
      </c>
      <c r="K30" s="180">
        <f t="shared" si="8"/>
        <v>0</v>
      </c>
      <c r="L30" s="180">
        <f t="shared" si="8"/>
        <v>0</v>
      </c>
      <c r="M30" s="180">
        <f t="shared" si="8"/>
        <v>0</v>
      </c>
      <c r="N30" s="180">
        <f t="shared" si="8"/>
        <v>0</v>
      </c>
      <c r="O30" s="180">
        <f t="shared" si="8"/>
        <v>0</v>
      </c>
      <c r="P30" s="180">
        <f t="shared" si="8"/>
        <v>0</v>
      </c>
      <c r="Q30" s="180">
        <f t="shared" si="8"/>
        <v>0</v>
      </c>
      <c r="R30" s="180">
        <f t="shared" si="8"/>
        <v>0</v>
      </c>
      <c r="S30" s="180">
        <f t="shared" si="8"/>
        <v>0</v>
      </c>
      <c r="T30" s="180">
        <f t="shared" si="8"/>
        <v>0</v>
      </c>
      <c r="U30" s="180">
        <f t="shared" si="8"/>
        <v>0</v>
      </c>
      <c r="V30" s="180">
        <f t="shared" si="8"/>
        <v>0</v>
      </c>
      <c r="W30" s="180">
        <f t="shared" si="8"/>
        <v>0</v>
      </c>
      <c r="X30" s="180">
        <f t="shared" si="8"/>
        <v>0</v>
      </c>
      <c r="Y30" s="180">
        <f t="shared" si="8"/>
        <v>0</v>
      </c>
      <c r="Z30" s="180">
        <f t="shared" si="8"/>
        <v>0</v>
      </c>
      <c r="AA30" s="180">
        <f t="shared" si="8"/>
        <v>0</v>
      </c>
      <c r="AB30" s="181">
        <f t="shared" si="8"/>
        <v>0</v>
      </c>
    </row>
    <row r="31" spans="3:32" x14ac:dyDescent="0.5">
      <c r="C31" s="171" t="s">
        <v>108</v>
      </c>
      <c r="D31" s="192">
        <f t="shared" si="2"/>
        <v>0</v>
      </c>
      <c r="E31" s="180">
        <f t="shared" ref="E31:AB31" si="9">E17*$D17</f>
        <v>0</v>
      </c>
      <c r="F31" s="180">
        <f t="shared" si="9"/>
        <v>0</v>
      </c>
      <c r="G31" s="180">
        <f t="shared" si="9"/>
        <v>0</v>
      </c>
      <c r="H31" s="180">
        <f t="shared" si="9"/>
        <v>0</v>
      </c>
      <c r="I31" s="180">
        <f t="shared" si="9"/>
        <v>0</v>
      </c>
      <c r="J31" s="180">
        <f t="shared" si="9"/>
        <v>0</v>
      </c>
      <c r="K31" s="180">
        <f t="shared" si="9"/>
        <v>0</v>
      </c>
      <c r="L31" s="180">
        <f t="shared" si="9"/>
        <v>0</v>
      </c>
      <c r="M31" s="180">
        <f t="shared" si="9"/>
        <v>0</v>
      </c>
      <c r="N31" s="180">
        <f t="shared" si="9"/>
        <v>0</v>
      </c>
      <c r="O31" s="180">
        <f t="shared" si="9"/>
        <v>0</v>
      </c>
      <c r="P31" s="180">
        <f t="shared" si="9"/>
        <v>0</v>
      </c>
      <c r="Q31" s="180">
        <f t="shared" si="9"/>
        <v>0</v>
      </c>
      <c r="R31" s="180">
        <f t="shared" si="9"/>
        <v>0</v>
      </c>
      <c r="S31" s="180">
        <f t="shared" si="9"/>
        <v>0</v>
      </c>
      <c r="T31" s="180">
        <f t="shared" si="9"/>
        <v>0</v>
      </c>
      <c r="U31" s="180">
        <f t="shared" si="9"/>
        <v>0</v>
      </c>
      <c r="V31" s="180">
        <f t="shared" si="9"/>
        <v>0</v>
      </c>
      <c r="W31" s="180">
        <f t="shared" si="9"/>
        <v>0</v>
      </c>
      <c r="X31" s="180">
        <f t="shared" si="9"/>
        <v>0</v>
      </c>
      <c r="Y31" s="180">
        <f t="shared" si="9"/>
        <v>0</v>
      </c>
      <c r="Z31" s="180">
        <f t="shared" si="9"/>
        <v>0</v>
      </c>
      <c r="AA31" s="180">
        <f t="shared" si="9"/>
        <v>0</v>
      </c>
      <c r="AB31" s="181">
        <f t="shared" si="9"/>
        <v>0</v>
      </c>
    </row>
    <row r="32" spans="3:32" x14ac:dyDescent="0.5">
      <c r="C32" s="182"/>
      <c r="D32" s="193"/>
      <c r="E32" s="180">
        <f t="shared" ref="E32:AB32" si="10">E18*$D18</f>
        <v>0</v>
      </c>
      <c r="F32" s="180">
        <f t="shared" si="10"/>
        <v>0</v>
      </c>
      <c r="G32" s="180">
        <f t="shared" si="10"/>
        <v>0</v>
      </c>
      <c r="H32" s="180">
        <f t="shared" si="10"/>
        <v>0</v>
      </c>
      <c r="I32" s="180">
        <f t="shared" si="10"/>
        <v>0</v>
      </c>
      <c r="J32" s="180">
        <f t="shared" si="10"/>
        <v>0</v>
      </c>
      <c r="K32" s="180">
        <f t="shared" si="10"/>
        <v>0</v>
      </c>
      <c r="L32" s="180">
        <f t="shared" si="10"/>
        <v>0</v>
      </c>
      <c r="M32" s="180">
        <f t="shared" si="10"/>
        <v>0</v>
      </c>
      <c r="N32" s="180">
        <f t="shared" si="10"/>
        <v>0</v>
      </c>
      <c r="O32" s="180">
        <f t="shared" si="10"/>
        <v>0</v>
      </c>
      <c r="P32" s="180">
        <f t="shared" si="10"/>
        <v>0</v>
      </c>
      <c r="Q32" s="180">
        <f t="shared" si="10"/>
        <v>0</v>
      </c>
      <c r="R32" s="180">
        <f t="shared" si="10"/>
        <v>0</v>
      </c>
      <c r="S32" s="180">
        <f t="shared" si="10"/>
        <v>0</v>
      </c>
      <c r="T32" s="180">
        <f t="shared" si="10"/>
        <v>0</v>
      </c>
      <c r="U32" s="180">
        <f t="shared" si="10"/>
        <v>0</v>
      </c>
      <c r="V32" s="180">
        <f t="shared" si="10"/>
        <v>0</v>
      </c>
      <c r="W32" s="180">
        <f t="shared" si="10"/>
        <v>0</v>
      </c>
      <c r="X32" s="180">
        <f t="shared" si="10"/>
        <v>0</v>
      </c>
      <c r="Y32" s="180">
        <f t="shared" si="10"/>
        <v>0</v>
      </c>
      <c r="Z32" s="180">
        <f t="shared" si="10"/>
        <v>0</v>
      </c>
      <c r="AA32" s="180">
        <f t="shared" si="10"/>
        <v>0</v>
      </c>
      <c r="AB32" s="181">
        <f t="shared" si="10"/>
        <v>0</v>
      </c>
    </row>
    <row r="33" spans="3:28" x14ac:dyDescent="0.5">
      <c r="C33" s="222" t="s">
        <v>213</v>
      </c>
      <c r="D33" s="223"/>
      <c r="E33" s="183">
        <f>SUM(E25:E32)</f>
        <v>0</v>
      </c>
      <c r="F33" s="183">
        <f>SUM(F25:F32)+E33</f>
        <v>0</v>
      </c>
      <c r="G33" s="183">
        <f t="shared" ref="G33:AB33" si="11">SUM(G25:G32)+F33</f>
        <v>0</v>
      </c>
      <c r="H33" s="183">
        <f t="shared" si="11"/>
        <v>0</v>
      </c>
      <c r="I33" s="183">
        <f t="shared" si="11"/>
        <v>0</v>
      </c>
      <c r="J33" s="183">
        <f t="shared" si="11"/>
        <v>0</v>
      </c>
      <c r="K33" s="183">
        <f t="shared" si="11"/>
        <v>0</v>
      </c>
      <c r="L33" s="183">
        <f t="shared" si="11"/>
        <v>0</v>
      </c>
      <c r="M33" s="183">
        <f t="shared" si="11"/>
        <v>0</v>
      </c>
      <c r="N33" s="183">
        <f t="shared" si="11"/>
        <v>0</v>
      </c>
      <c r="O33" s="183">
        <f t="shared" si="11"/>
        <v>0</v>
      </c>
      <c r="P33" s="183">
        <f t="shared" si="11"/>
        <v>0</v>
      </c>
      <c r="Q33" s="183">
        <f t="shared" si="11"/>
        <v>0</v>
      </c>
      <c r="R33" s="183">
        <f t="shared" si="11"/>
        <v>0</v>
      </c>
      <c r="S33" s="183">
        <f t="shared" si="11"/>
        <v>0</v>
      </c>
      <c r="T33" s="183">
        <f t="shared" si="11"/>
        <v>0</v>
      </c>
      <c r="U33" s="183">
        <f t="shared" si="11"/>
        <v>0</v>
      </c>
      <c r="V33" s="183">
        <f t="shared" si="11"/>
        <v>0</v>
      </c>
      <c r="W33" s="183">
        <f t="shared" si="11"/>
        <v>0</v>
      </c>
      <c r="X33" s="183">
        <f t="shared" si="11"/>
        <v>0</v>
      </c>
      <c r="Y33" s="183">
        <f t="shared" si="11"/>
        <v>0</v>
      </c>
      <c r="Z33" s="183">
        <f t="shared" si="11"/>
        <v>0</v>
      </c>
      <c r="AA33" s="183">
        <f t="shared" si="11"/>
        <v>0</v>
      </c>
      <c r="AB33" s="183">
        <f t="shared" si="11"/>
        <v>0</v>
      </c>
    </row>
    <row r="35" spans="3:28" x14ac:dyDescent="0.5">
      <c r="C35" s="222" t="s">
        <v>214</v>
      </c>
      <c r="D35" s="223"/>
      <c r="E35" s="175">
        <f>E19*E5</f>
        <v>0</v>
      </c>
      <c r="F35" s="175">
        <f t="shared" ref="F35:AB35" si="12">IF(F19-E19&gt;0,(F19-E19)*$E$5,0)</f>
        <v>0</v>
      </c>
      <c r="G35" s="175">
        <f t="shared" si="12"/>
        <v>0</v>
      </c>
      <c r="H35" s="175">
        <f t="shared" si="12"/>
        <v>0</v>
      </c>
      <c r="I35" s="175">
        <f t="shared" si="12"/>
        <v>0</v>
      </c>
      <c r="J35" s="175">
        <f t="shared" si="12"/>
        <v>0</v>
      </c>
      <c r="K35" s="175">
        <f t="shared" si="12"/>
        <v>0</v>
      </c>
      <c r="L35" s="175">
        <f t="shared" si="12"/>
        <v>0</v>
      </c>
      <c r="M35" s="175">
        <f t="shared" si="12"/>
        <v>0</v>
      </c>
      <c r="N35" s="175">
        <f t="shared" si="12"/>
        <v>0</v>
      </c>
      <c r="O35" s="175">
        <f t="shared" si="12"/>
        <v>0</v>
      </c>
      <c r="P35" s="175">
        <f t="shared" si="12"/>
        <v>0</v>
      </c>
      <c r="Q35" s="175">
        <f t="shared" si="12"/>
        <v>0</v>
      </c>
      <c r="R35" s="175">
        <f t="shared" si="12"/>
        <v>0</v>
      </c>
      <c r="S35" s="175">
        <f t="shared" si="12"/>
        <v>0</v>
      </c>
      <c r="T35" s="175">
        <f t="shared" si="12"/>
        <v>0</v>
      </c>
      <c r="U35" s="175">
        <f t="shared" si="12"/>
        <v>0</v>
      </c>
      <c r="V35" s="175">
        <f t="shared" si="12"/>
        <v>0</v>
      </c>
      <c r="W35" s="175">
        <f t="shared" si="12"/>
        <v>0</v>
      </c>
      <c r="X35" s="175">
        <f t="shared" si="12"/>
        <v>0</v>
      </c>
      <c r="Y35" s="175">
        <f t="shared" si="12"/>
        <v>0</v>
      </c>
      <c r="Z35" s="175">
        <f t="shared" si="12"/>
        <v>0</v>
      </c>
      <c r="AA35" s="175">
        <f t="shared" si="12"/>
        <v>0</v>
      </c>
      <c r="AB35" s="175">
        <f t="shared" si="12"/>
        <v>0</v>
      </c>
    </row>
  </sheetData>
  <sheetProtection formatCells="0" formatColumns="0" formatRows="0" insertColumns="0" insertRows="0" insertHyperlinks="0" deleteColumns="0" deleteRows="0" sort="0" autoFilter="0" pivotTables="0"/>
  <mergeCells count="5">
    <mergeCell ref="C33:D33"/>
    <mergeCell ref="C35:D35"/>
    <mergeCell ref="C19:D19"/>
    <mergeCell ref="E9:AB9"/>
    <mergeCell ref="E23:AB2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1:I63"/>
  <sheetViews>
    <sheetView showGridLines="0" zoomScale="90" zoomScaleNormal="90" workbookViewId="0">
      <pane ySplit="7" topLeftCell="A47" activePane="bottomLeft" state="frozen"/>
      <selection pane="bottomLeft" activeCell="C66" sqref="C66"/>
    </sheetView>
  </sheetViews>
  <sheetFormatPr defaultColWidth="9.33203125" defaultRowHeight="18.75" x14ac:dyDescent="0.5"/>
  <cols>
    <col min="1" max="1" width="2.6640625" style="5" customWidth="1"/>
    <col min="2" max="2" width="78.1640625" style="5" bestFit="1" customWidth="1"/>
    <col min="3" max="3" width="28.1640625" style="5" customWidth="1"/>
    <col min="4" max="4" width="31.1640625" style="5" bestFit="1" customWidth="1"/>
    <col min="5" max="8" width="28.1640625" style="5" customWidth="1"/>
    <col min="9" max="9" width="81.1640625" style="5" customWidth="1"/>
    <col min="10" max="16384" width="9.33203125" style="5"/>
  </cols>
  <sheetData>
    <row r="1" spans="2:9" ht="6.75" customHeight="1" x14ac:dyDescent="0.5"/>
    <row r="2" spans="2:9" ht="6.75" customHeight="1" x14ac:dyDescent="0.5"/>
    <row r="3" spans="2:9" ht="40.5" x14ac:dyDescent="1.05">
      <c r="B3" s="6" t="s">
        <v>34</v>
      </c>
    </row>
    <row r="4" spans="2:9" ht="40.5" x14ac:dyDescent="1.05">
      <c r="B4" s="6" t="s">
        <v>36</v>
      </c>
    </row>
    <row r="5" spans="2:9" ht="26.25" x14ac:dyDescent="0.7">
      <c r="B5" s="31" t="s">
        <v>66</v>
      </c>
      <c r="C5" s="32"/>
      <c r="D5" s="32"/>
      <c r="E5" s="32"/>
      <c r="F5" s="32"/>
      <c r="G5" s="32"/>
      <c r="H5" s="32"/>
      <c r="I5" s="32"/>
    </row>
    <row r="6" spans="2:9" ht="19.5" thickBot="1" x14ac:dyDescent="0.55000000000000004"/>
    <row r="7" spans="2:9" ht="57" thickBot="1" x14ac:dyDescent="0.55000000000000004">
      <c r="B7" s="7" t="s">
        <v>35</v>
      </c>
      <c r="C7" s="8" t="s">
        <v>216</v>
      </c>
      <c r="D7" s="9" t="s">
        <v>72</v>
      </c>
      <c r="E7" s="8" t="s">
        <v>119</v>
      </c>
      <c r="F7" s="8" t="s">
        <v>120</v>
      </c>
      <c r="G7" s="8" t="s">
        <v>121</v>
      </c>
      <c r="H7" s="8" t="s">
        <v>122</v>
      </c>
      <c r="I7" s="10" t="s">
        <v>33</v>
      </c>
    </row>
    <row r="8" spans="2:9" x14ac:dyDescent="0.5">
      <c r="B8" s="11" t="s">
        <v>29</v>
      </c>
      <c r="C8" s="12"/>
      <c r="D8" s="13"/>
      <c r="E8" s="12"/>
      <c r="F8" s="12"/>
      <c r="G8" s="12"/>
      <c r="H8" s="12"/>
      <c r="I8" s="14"/>
    </row>
    <row r="9" spans="2:9" x14ac:dyDescent="0.5">
      <c r="B9" s="15" t="s">
        <v>30</v>
      </c>
      <c r="C9" s="35"/>
      <c r="D9" s="16">
        <f t="shared" ref="D9:D17" si="0">IFERROR((C9/$C$56),0)</f>
        <v>0</v>
      </c>
      <c r="E9" s="36">
        <f>C9-F9-G9</f>
        <v>0</v>
      </c>
      <c r="F9" s="36"/>
      <c r="G9" s="36"/>
      <c r="H9" s="17">
        <f>E9+F9+G9</f>
        <v>0</v>
      </c>
      <c r="I9" s="18"/>
    </row>
    <row r="10" spans="2:9" x14ac:dyDescent="0.5">
      <c r="B10" s="15" t="s">
        <v>31</v>
      </c>
      <c r="C10" s="35"/>
      <c r="D10" s="16">
        <f t="shared" si="0"/>
        <v>0</v>
      </c>
      <c r="E10" s="36">
        <f t="shared" ref="E10:E17" si="1">C10-F10-G10</f>
        <v>0</v>
      </c>
      <c r="F10" s="36"/>
      <c r="G10" s="36"/>
      <c r="H10" s="17">
        <f t="shared" ref="H10:H17" si="2">E10+F10+G10</f>
        <v>0</v>
      </c>
      <c r="I10" s="18"/>
    </row>
    <row r="11" spans="2:9" x14ac:dyDescent="0.5">
      <c r="B11" s="15" t="s">
        <v>46</v>
      </c>
      <c r="C11" s="35"/>
      <c r="D11" s="16">
        <f t="shared" si="0"/>
        <v>0</v>
      </c>
      <c r="E11" s="36">
        <f t="shared" si="1"/>
        <v>0</v>
      </c>
      <c r="F11" s="36"/>
      <c r="G11" s="36"/>
      <c r="H11" s="17">
        <f t="shared" si="2"/>
        <v>0</v>
      </c>
      <c r="I11" s="18"/>
    </row>
    <row r="12" spans="2:9" x14ac:dyDescent="0.5">
      <c r="B12" s="15" t="s">
        <v>42</v>
      </c>
      <c r="C12" s="35"/>
      <c r="D12" s="16">
        <f t="shared" si="0"/>
        <v>0</v>
      </c>
      <c r="E12" s="36">
        <f t="shared" si="1"/>
        <v>0</v>
      </c>
      <c r="F12" s="36"/>
      <c r="G12" s="36"/>
      <c r="H12" s="17">
        <f t="shared" si="2"/>
        <v>0</v>
      </c>
      <c r="I12" s="18"/>
    </row>
    <row r="13" spans="2:9" x14ac:dyDescent="0.5">
      <c r="B13" s="15" t="s">
        <v>43</v>
      </c>
      <c r="C13" s="35"/>
      <c r="D13" s="16">
        <f t="shared" si="0"/>
        <v>0</v>
      </c>
      <c r="E13" s="36">
        <f t="shared" si="1"/>
        <v>0</v>
      </c>
      <c r="F13" s="36"/>
      <c r="G13" s="36"/>
      <c r="H13" s="17">
        <f t="shared" si="2"/>
        <v>0</v>
      </c>
      <c r="I13" s="18"/>
    </row>
    <row r="14" spans="2:9" x14ac:dyDescent="0.5">
      <c r="B14" s="15" t="s">
        <v>45</v>
      </c>
      <c r="C14" s="35"/>
      <c r="D14" s="16">
        <f t="shared" si="0"/>
        <v>0</v>
      </c>
      <c r="E14" s="36">
        <f t="shared" si="1"/>
        <v>0</v>
      </c>
      <c r="F14" s="36"/>
      <c r="G14" s="36"/>
      <c r="H14" s="17">
        <f t="shared" si="2"/>
        <v>0</v>
      </c>
      <c r="I14" s="18"/>
    </row>
    <row r="15" spans="2:9" x14ac:dyDescent="0.5">
      <c r="B15" s="15" t="s">
        <v>32</v>
      </c>
      <c r="C15" s="35"/>
      <c r="D15" s="16">
        <f t="shared" si="0"/>
        <v>0</v>
      </c>
      <c r="E15" s="36">
        <f t="shared" si="1"/>
        <v>0</v>
      </c>
      <c r="F15" s="36"/>
      <c r="G15" s="36"/>
      <c r="H15" s="17">
        <f t="shared" si="2"/>
        <v>0</v>
      </c>
      <c r="I15" s="18"/>
    </row>
    <row r="16" spans="2:9" x14ac:dyDescent="0.5">
      <c r="B16" s="15" t="s">
        <v>63</v>
      </c>
      <c r="C16" s="35"/>
      <c r="D16" s="16">
        <f t="shared" si="0"/>
        <v>0</v>
      </c>
      <c r="E16" s="36">
        <f t="shared" si="1"/>
        <v>0</v>
      </c>
      <c r="F16" s="36"/>
      <c r="G16" s="36"/>
      <c r="H16" s="17">
        <f t="shared" si="2"/>
        <v>0</v>
      </c>
      <c r="I16" s="18"/>
    </row>
    <row r="17" spans="2:9" x14ac:dyDescent="0.5">
      <c r="B17" s="15" t="s">
        <v>47</v>
      </c>
      <c r="C17" s="35"/>
      <c r="D17" s="16">
        <f t="shared" si="0"/>
        <v>0</v>
      </c>
      <c r="E17" s="36">
        <f t="shared" si="1"/>
        <v>0</v>
      </c>
      <c r="F17" s="36"/>
      <c r="G17" s="36"/>
      <c r="H17" s="17">
        <f t="shared" si="2"/>
        <v>0</v>
      </c>
      <c r="I17" s="18"/>
    </row>
    <row r="18" spans="2:9" x14ac:dyDescent="0.5">
      <c r="B18" s="15" t="s">
        <v>44</v>
      </c>
      <c r="C18" s="35"/>
      <c r="D18" s="16"/>
      <c r="E18" s="36"/>
      <c r="F18" s="36"/>
      <c r="G18" s="36"/>
      <c r="H18" s="17"/>
      <c r="I18" s="18"/>
    </row>
    <row r="19" spans="2:9" x14ac:dyDescent="0.5">
      <c r="B19" s="15"/>
      <c r="C19" s="35"/>
      <c r="D19" s="16"/>
      <c r="E19" s="36"/>
      <c r="F19" s="36"/>
      <c r="G19" s="36"/>
      <c r="H19" s="17"/>
      <c r="I19" s="18"/>
    </row>
    <row r="20" spans="2:9" ht="19.5" thickBot="1" x14ac:dyDescent="0.55000000000000004">
      <c r="B20" s="15"/>
      <c r="C20" s="35"/>
      <c r="D20" s="16"/>
      <c r="E20" s="36"/>
      <c r="F20" s="36"/>
      <c r="G20" s="36"/>
      <c r="H20" s="17"/>
      <c r="I20" s="18"/>
    </row>
    <row r="21" spans="2:9" ht="19.5" thickBot="1" x14ac:dyDescent="0.55000000000000004">
      <c r="B21" s="19" t="s">
        <v>67</v>
      </c>
      <c r="C21" s="34">
        <f t="shared" ref="C21:H21" si="3">SUM(C9:C20)</f>
        <v>0</v>
      </c>
      <c r="D21" s="33">
        <f t="shared" si="3"/>
        <v>0</v>
      </c>
      <c r="E21" s="34">
        <f t="shared" si="3"/>
        <v>0</v>
      </c>
      <c r="F21" s="34">
        <f t="shared" si="3"/>
        <v>0</v>
      </c>
      <c r="G21" s="34">
        <f t="shared" si="3"/>
        <v>0</v>
      </c>
      <c r="H21" s="34">
        <f t="shared" si="3"/>
        <v>0</v>
      </c>
      <c r="I21" s="20"/>
    </row>
    <row r="22" spans="2:9" x14ac:dyDescent="0.5">
      <c r="B22" s="11" t="s">
        <v>41</v>
      </c>
      <c r="C22" s="21"/>
      <c r="D22" s="22"/>
      <c r="E22" s="21"/>
      <c r="F22" s="21"/>
      <c r="G22" s="21"/>
      <c r="H22" s="21"/>
      <c r="I22" s="23"/>
    </row>
    <row r="23" spans="2:9" x14ac:dyDescent="0.5">
      <c r="B23" s="15" t="s">
        <v>48</v>
      </c>
      <c r="C23" s="35"/>
      <c r="D23" s="16">
        <f t="shared" ref="D23:D37" si="4">IFERROR((C23/$C$56),0)</f>
        <v>0</v>
      </c>
      <c r="E23" s="36">
        <f t="shared" ref="E23:E37" si="5">C23-F23-G23</f>
        <v>0</v>
      </c>
      <c r="F23" s="36"/>
      <c r="G23" s="36"/>
      <c r="H23" s="17">
        <f t="shared" ref="H23:H37" si="6">E23+F23+G23</f>
        <v>0</v>
      </c>
      <c r="I23" s="18"/>
    </row>
    <row r="24" spans="2:9" x14ac:dyDescent="0.5">
      <c r="B24" s="15" t="s">
        <v>57</v>
      </c>
      <c r="C24" s="35"/>
      <c r="D24" s="16">
        <f t="shared" si="4"/>
        <v>0</v>
      </c>
      <c r="E24" s="36">
        <f t="shared" si="5"/>
        <v>0</v>
      </c>
      <c r="F24" s="36"/>
      <c r="G24" s="36"/>
      <c r="H24" s="17">
        <f t="shared" si="6"/>
        <v>0</v>
      </c>
      <c r="I24" s="18"/>
    </row>
    <row r="25" spans="2:9" x14ac:dyDescent="0.5">
      <c r="B25" s="15" t="s">
        <v>49</v>
      </c>
      <c r="C25" s="35"/>
      <c r="D25" s="16">
        <f t="shared" si="4"/>
        <v>0</v>
      </c>
      <c r="E25" s="36">
        <f t="shared" si="5"/>
        <v>0</v>
      </c>
      <c r="F25" s="36"/>
      <c r="G25" s="36"/>
      <c r="H25" s="17">
        <f t="shared" si="6"/>
        <v>0</v>
      </c>
      <c r="I25" s="18"/>
    </row>
    <row r="26" spans="2:9" x14ac:dyDescent="0.5">
      <c r="B26" s="15" t="s">
        <v>50</v>
      </c>
      <c r="C26" s="35"/>
      <c r="D26" s="16">
        <f t="shared" si="4"/>
        <v>0</v>
      </c>
      <c r="E26" s="36">
        <f t="shared" si="5"/>
        <v>0</v>
      </c>
      <c r="F26" s="36"/>
      <c r="G26" s="36"/>
      <c r="H26" s="17">
        <f t="shared" si="6"/>
        <v>0</v>
      </c>
      <c r="I26" s="18"/>
    </row>
    <row r="27" spans="2:9" x14ac:dyDescent="0.5">
      <c r="B27" s="15" t="s">
        <v>51</v>
      </c>
      <c r="C27" s="35"/>
      <c r="D27" s="16">
        <f t="shared" si="4"/>
        <v>0</v>
      </c>
      <c r="E27" s="36">
        <f t="shared" si="5"/>
        <v>0</v>
      </c>
      <c r="F27" s="36"/>
      <c r="G27" s="36"/>
      <c r="H27" s="17">
        <f t="shared" si="6"/>
        <v>0</v>
      </c>
      <c r="I27" s="18"/>
    </row>
    <row r="28" spans="2:9" x14ac:dyDescent="0.5">
      <c r="B28" s="15" t="s">
        <v>52</v>
      </c>
      <c r="C28" s="35"/>
      <c r="D28" s="16">
        <f t="shared" si="4"/>
        <v>0</v>
      </c>
      <c r="E28" s="36">
        <f t="shared" si="5"/>
        <v>0</v>
      </c>
      <c r="F28" s="36"/>
      <c r="G28" s="36"/>
      <c r="H28" s="17">
        <f t="shared" si="6"/>
        <v>0</v>
      </c>
      <c r="I28" s="18"/>
    </row>
    <row r="29" spans="2:9" x14ac:dyDescent="0.5">
      <c r="B29" s="15" t="s">
        <v>53</v>
      </c>
      <c r="C29" s="35"/>
      <c r="D29" s="16">
        <f t="shared" si="4"/>
        <v>0</v>
      </c>
      <c r="E29" s="36">
        <f t="shared" si="5"/>
        <v>0</v>
      </c>
      <c r="F29" s="36"/>
      <c r="G29" s="36"/>
      <c r="H29" s="17">
        <f t="shared" si="6"/>
        <v>0</v>
      </c>
      <c r="I29" s="18"/>
    </row>
    <row r="30" spans="2:9" x14ac:dyDescent="0.5">
      <c r="B30" s="15" t="s">
        <v>151</v>
      </c>
      <c r="C30" s="35"/>
      <c r="D30" s="16">
        <f t="shared" si="4"/>
        <v>0</v>
      </c>
      <c r="E30" s="36">
        <f t="shared" si="5"/>
        <v>0</v>
      </c>
      <c r="F30" s="36"/>
      <c r="G30" s="36"/>
      <c r="H30" s="17">
        <f t="shared" si="6"/>
        <v>0</v>
      </c>
      <c r="I30" s="18"/>
    </row>
    <row r="31" spans="2:9" x14ac:dyDescent="0.5">
      <c r="B31" s="15" t="s">
        <v>54</v>
      </c>
      <c r="C31" s="35"/>
      <c r="D31" s="16">
        <f t="shared" si="4"/>
        <v>0</v>
      </c>
      <c r="E31" s="36">
        <f t="shared" si="5"/>
        <v>0</v>
      </c>
      <c r="F31" s="36"/>
      <c r="G31" s="36"/>
      <c r="H31" s="17">
        <f t="shared" si="6"/>
        <v>0</v>
      </c>
      <c r="I31" s="18"/>
    </row>
    <row r="32" spans="2:9" x14ac:dyDescent="0.5">
      <c r="B32" s="15" t="s">
        <v>55</v>
      </c>
      <c r="C32" s="35"/>
      <c r="D32" s="16">
        <f t="shared" si="4"/>
        <v>0</v>
      </c>
      <c r="E32" s="36">
        <f t="shared" si="5"/>
        <v>0</v>
      </c>
      <c r="F32" s="36"/>
      <c r="G32" s="36"/>
      <c r="H32" s="17">
        <f t="shared" si="6"/>
        <v>0</v>
      </c>
      <c r="I32" s="18"/>
    </row>
    <row r="33" spans="2:9" x14ac:dyDescent="0.5">
      <c r="B33" s="15" t="s">
        <v>60</v>
      </c>
      <c r="C33" s="35"/>
      <c r="D33" s="16">
        <f t="shared" si="4"/>
        <v>0</v>
      </c>
      <c r="E33" s="36">
        <f t="shared" si="5"/>
        <v>0</v>
      </c>
      <c r="F33" s="36"/>
      <c r="G33" s="36"/>
      <c r="H33" s="17">
        <f t="shared" si="6"/>
        <v>0</v>
      </c>
      <c r="I33" s="18"/>
    </row>
    <row r="34" spans="2:9" x14ac:dyDescent="0.5">
      <c r="B34" s="15" t="s">
        <v>56</v>
      </c>
      <c r="C34" s="35"/>
      <c r="D34" s="16">
        <f t="shared" si="4"/>
        <v>0</v>
      </c>
      <c r="E34" s="36">
        <f t="shared" si="5"/>
        <v>0</v>
      </c>
      <c r="F34" s="36"/>
      <c r="G34" s="36"/>
      <c r="H34" s="17">
        <f t="shared" si="6"/>
        <v>0</v>
      </c>
      <c r="I34" s="18"/>
    </row>
    <row r="35" spans="2:9" x14ac:dyDescent="0.5">
      <c r="B35" s="15" t="s">
        <v>58</v>
      </c>
      <c r="C35" s="35"/>
      <c r="D35" s="16">
        <f t="shared" si="4"/>
        <v>0</v>
      </c>
      <c r="E35" s="36">
        <f t="shared" si="5"/>
        <v>0</v>
      </c>
      <c r="F35" s="36"/>
      <c r="G35" s="36"/>
      <c r="H35" s="17">
        <f t="shared" si="6"/>
        <v>0</v>
      </c>
      <c r="I35" s="18"/>
    </row>
    <row r="36" spans="2:9" x14ac:dyDescent="0.5">
      <c r="B36" s="15" t="s">
        <v>61</v>
      </c>
      <c r="C36" s="35"/>
      <c r="D36" s="16">
        <f t="shared" si="4"/>
        <v>0</v>
      </c>
      <c r="E36" s="36">
        <f t="shared" si="5"/>
        <v>0</v>
      </c>
      <c r="F36" s="36"/>
      <c r="G36" s="36"/>
      <c r="H36" s="17">
        <f t="shared" si="6"/>
        <v>0</v>
      </c>
      <c r="I36" s="18"/>
    </row>
    <row r="37" spans="2:9" x14ac:dyDescent="0.5">
      <c r="B37" s="15" t="s">
        <v>245</v>
      </c>
      <c r="C37" s="35"/>
      <c r="D37" s="16">
        <f t="shared" si="4"/>
        <v>0</v>
      </c>
      <c r="E37" s="36">
        <f t="shared" si="5"/>
        <v>0</v>
      </c>
      <c r="F37" s="36"/>
      <c r="G37" s="36"/>
      <c r="H37" s="17">
        <f t="shared" si="6"/>
        <v>0</v>
      </c>
      <c r="I37" s="18"/>
    </row>
    <row r="38" spans="2:9" ht="19.5" thickBot="1" x14ac:dyDescent="0.55000000000000004">
      <c r="B38" s="15"/>
      <c r="C38" s="35"/>
      <c r="D38" s="16"/>
      <c r="E38" s="36"/>
      <c r="F38" s="36"/>
      <c r="G38" s="36"/>
      <c r="H38" s="17"/>
      <c r="I38" s="18"/>
    </row>
    <row r="39" spans="2:9" ht="19.5" thickBot="1" x14ac:dyDescent="0.55000000000000004">
      <c r="B39" s="19" t="s">
        <v>68</v>
      </c>
      <c r="C39" s="34">
        <f t="shared" ref="C39:I39" si="7">SUM(C23:C38)</f>
        <v>0</v>
      </c>
      <c r="D39" s="33">
        <f t="shared" si="7"/>
        <v>0</v>
      </c>
      <c r="E39" s="34">
        <f t="shared" si="7"/>
        <v>0</v>
      </c>
      <c r="F39" s="34">
        <f t="shared" si="7"/>
        <v>0</v>
      </c>
      <c r="G39" s="34">
        <f t="shared" si="7"/>
        <v>0</v>
      </c>
      <c r="H39" s="34">
        <f t="shared" si="7"/>
        <v>0</v>
      </c>
      <c r="I39" s="20">
        <f t="shared" si="7"/>
        <v>0</v>
      </c>
    </row>
    <row r="40" spans="2:9" x14ac:dyDescent="0.5">
      <c r="B40" s="24" t="s">
        <v>191</v>
      </c>
      <c r="C40" s="25"/>
      <c r="D40" s="26"/>
      <c r="E40" s="25"/>
      <c r="F40" s="25"/>
      <c r="G40" s="25"/>
      <c r="H40" s="25"/>
      <c r="I40" s="27"/>
    </row>
    <row r="41" spans="2:9" x14ac:dyDescent="0.5">
      <c r="B41" s="15" t="s">
        <v>25</v>
      </c>
      <c r="C41" s="35"/>
      <c r="D41" s="16">
        <f t="shared" ref="D41:D52" si="8">IFERROR((C41/$C$56),0)</f>
        <v>0</v>
      </c>
      <c r="E41" s="36">
        <f t="shared" ref="E41:E52" si="9">C41-F41-G41</f>
        <v>0</v>
      </c>
      <c r="F41" s="36"/>
      <c r="G41" s="36"/>
      <c r="H41" s="17">
        <f t="shared" ref="H41:H52" si="10">E41+F41+G41</f>
        <v>0</v>
      </c>
      <c r="I41" s="18"/>
    </row>
    <row r="42" spans="2:9" x14ac:dyDescent="0.5">
      <c r="B42" s="15" t="s">
        <v>28</v>
      </c>
      <c r="C42" s="35"/>
      <c r="D42" s="16">
        <f t="shared" si="8"/>
        <v>0</v>
      </c>
      <c r="E42" s="36">
        <f t="shared" si="9"/>
        <v>0</v>
      </c>
      <c r="F42" s="36"/>
      <c r="G42" s="36"/>
      <c r="H42" s="17">
        <f t="shared" si="10"/>
        <v>0</v>
      </c>
      <c r="I42" s="18"/>
    </row>
    <row r="43" spans="2:9" x14ac:dyDescent="0.5">
      <c r="B43" s="15" t="s">
        <v>27</v>
      </c>
      <c r="C43" s="35"/>
      <c r="D43" s="16">
        <f t="shared" si="8"/>
        <v>0</v>
      </c>
      <c r="E43" s="36">
        <f t="shared" si="9"/>
        <v>0</v>
      </c>
      <c r="F43" s="36"/>
      <c r="G43" s="36"/>
      <c r="H43" s="17">
        <f t="shared" si="10"/>
        <v>0</v>
      </c>
      <c r="I43" s="18"/>
    </row>
    <row r="44" spans="2:9" x14ac:dyDescent="0.5">
      <c r="B44" s="15" t="s">
        <v>8</v>
      </c>
      <c r="C44" s="35"/>
      <c r="D44" s="16">
        <f t="shared" si="8"/>
        <v>0</v>
      </c>
      <c r="E44" s="36">
        <f t="shared" si="9"/>
        <v>0</v>
      </c>
      <c r="F44" s="36"/>
      <c r="G44" s="36"/>
      <c r="H44" s="17">
        <f t="shared" si="10"/>
        <v>0</v>
      </c>
      <c r="I44" s="18"/>
    </row>
    <row r="45" spans="2:9" x14ac:dyDescent="0.5">
      <c r="B45" s="15" t="s">
        <v>26</v>
      </c>
      <c r="C45" s="35"/>
      <c r="D45" s="16">
        <f t="shared" si="8"/>
        <v>0</v>
      </c>
      <c r="E45" s="36">
        <f t="shared" si="9"/>
        <v>0</v>
      </c>
      <c r="F45" s="36"/>
      <c r="G45" s="36"/>
      <c r="H45" s="17">
        <f t="shared" si="10"/>
        <v>0</v>
      </c>
      <c r="I45" s="18"/>
    </row>
    <row r="46" spans="2:9" x14ac:dyDescent="0.5">
      <c r="B46" s="15" t="s">
        <v>59</v>
      </c>
      <c r="C46" s="35"/>
      <c r="D46" s="16">
        <f t="shared" si="8"/>
        <v>0</v>
      </c>
      <c r="E46" s="36">
        <f t="shared" si="9"/>
        <v>0</v>
      </c>
      <c r="F46" s="36"/>
      <c r="G46" s="36"/>
      <c r="H46" s="17">
        <f t="shared" si="10"/>
        <v>0</v>
      </c>
      <c r="I46" s="18"/>
    </row>
    <row r="47" spans="2:9" x14ac:dyDescent="0.5">
      <c r="B47" s="15" t="s">
        <v>62</v>
      </c>
      <c r="C47" s="35"/>
      <c r="D47" s="16">
        <f t="shared" si="8"/>
        <v>0</v>
      </c>
      <c r="E47" s="36">
        <f t="shared" si="9"/>
        <v>0</v>
      </c>
      <c r="F47" s="36"/>
      <c r="G47" s="36"/>
      <c r="H47" s="17">
        <f t="shared" si="10"/>
        <v>0</v>
      </c>
      <c r="I47" s="18"/>
    </row>
    <row r="48" spans="2:9" x14ac:dyDescent="0.5">
      <c r="B48" s="15" t="s">
        <v>64</v>
      </c>
      <c r="C48" s="35"/>
      <c r="D48" s="16">
        <f t="shared" si="8"/>
        <v>0</v>
      </c>
      <c r="E48" s="36">
        <f t="shared" si="9"/>
        <v>0</v>
      </c>
      <c r="F48" s="36"/>
      <c r="G48" s="36"/>
      <c r="H48" s="17">
        <f t="shared" si="10"/>
        <v>0</v>
      </c>
      <c r="I48" s="18"/>
    </row>
    <row r="49" spans="2:9" x14ac:dyDescent="0.5">
      <c r="B49" s="15" t="s">
        <v>65</v>
      </c>
      <c r="C49" s="35"/>
      <c r="D49" s="16">
        <f t="shared" si="8"/>
        <v>0</v>
      </c>
      <c r="E49" s="36">
        <f t="shared" si="9"/>
        <v>0</v>
      </c>
      <c r="F49" s="36"/>
      <c r="G49" s="36"/>
      <c r="H49" s="17">
        <f t="shared" si="10"/>
        <v>0</v>
      </c>
      <c r="I49" s="18"/>
    </row>
    <row r="50" spans="2:9" x14ac:dyDescent="0.5">
      <c r="B50" s="15" t="s">
        <v>38</v>
      </c>
      <c r="C50" s="35"/>
      <c r="D50" s="16">
        <f t="shared" si="8"/>
        <v>0</v>
      </c>
      <c r="E50" s="36">
        <f t="shared" si="9"/>
        <v>0</v>
      </c>
      <c r="F50" s="36"/>
      <c r="G50" s="36"/>
      <c r="H50" s="17">
        <f t="shared" si="10"/>
        <v>0</v>
      </c>
      <c r="I50" s="18"/>
    </row>
    <row r="51" spans="2:9" x14ac:dyDescent="0.5">
      <c r="B51" s="15" t="s">
        <v>39</v>
      </c>
      <c r="C51" s="35"/>
      <c r="D51" s="16">
        <f t="shared" si="8"/>
        <v>0</v>
      </c>
      <c r="E51" s="36">
        <f t="shared" si="9"/>
        <v>0</v>
      </c>
      <c r="F51" s="36"/>
      <c r="G51" s="36"/>
      <c r="H51" s="17">
        <f t="shared" si="10"/>
        <v>0</v>
      </c>
      <c r="I51" s="18"/>
    </row>
    <row r="52" spans="2:9" x14ac:dyDescent="0.5">
      <c r="B52" s="15" t="s">
        <v>40</v>
      </c>
      <c r="C52" s="35"/>
      <c r="D52" s="16">
        <f t="shared" si="8"/>
        <v>0</v>
      </c>
      <c r="E52" s="36">
        <f t="shared" si="9"/>
        <v>0</v>
      </c>
      <c r="F52" s="36"/>
      <c r="G52" s="36"/>
      <c r="H52" s="17">
        <f t="shared" si="10"/>
        <v>0</v>
      </c>
      <c r="I52" s="18"/>
    </row>
    <row r="53" spans="2:9" x14ac:dyDescent="0.5">
      <c r="B53" s="15"/>
      <c r="C53" s="35"/>
      <c r="D53" s="16"/>
      <c r="E53" s="36"/>
      <c r="F53" s="36"/>
      <c r="G53" s="36"/>
      <c r="H53" s="17"/>
      <c r="I53" s="18"/>
    </row>
    <row r="54" spans="2:9" ht="19.5" thickBot="1" x14ac:dyDescent="0.55000000000000004">
      <c r="B54" s="15"/>
      <c r="C54" s="35"/>
      <c r="D54" s="16"/>
      <c r="E54" s="36"/>
      <c r="F54" s="36"/>
      <c r="G54" s="36"/>
      <c r="H54" s="17"/>
      <c r="I54" s="18"/>
    </row>
    <row r="55" spans="2:9" ht="19.5" thickBot="1" x14ac:dyDescent="0.55000000000000004">
      <c r="B55" s="19" t="s">
        <v>69</v>
      </c>
      <c r="C55" s="34">
        <f t="shared" ref="C55:I55" si="11">SUM(C41:C54)</f>
        <v>0</v>
      </c>
      <c r="D55" s="33">
        <f t="shared" si="11"/>
        <v>0</v>
      </c>
      <c r="E55" s="34">
        <f t="shared" si="11"/>
        <v>0</v>
      </c>
      <c r="F55" s="34">
        <f t="shared" si="11"/>
        <v>0</v>
      </c>
      <c r="G55" s="34">
        <f t="shared" si="11"/>
        <v>0</v>
      </c>
      <c r="H55" s="34">
        <f t="shared" si="11"/>
        <v>0</v>
      </c>
      <c r="I55" s="20">
        <f t="shared" si="11"/>
        <v>0</v>
      </c>
    </row>
    <row r="56" spans="2:9" ht="32.25" customHeight="1" thickBot="1" x14ac:dyDescent="0.55000000000000004">
      <c r="B56" s="28" t="s">
        <v>35</v>
      </c>
      <c r="C56" s="34">
        <f>C55+C39+C21</f>
        <v>0</v>
      </c>
      <c r="D56" s="33">
        <f>D55+D39+D21</f>
        <v>0</v>
      </c>
      <c r="E56" s="34">
        <f>E21+E39+E55</f>
        <v>0</v>
      </c>
      <c r="F56" s="34">
        <f>F55+F39+F21</f>
        <v>0</v>
      </c>
      <c r="G56" s="34">
        <f>G55+G39+G21</f>
        <v>0</v>
      </c>
      <c r="H56" s="34">
        <f>H55+H39+H21</f>
        <v>0</v>
      </c>
      <c r="I56" s="29"/>
    </row>
    <row r="57" spans="2:9" ht="19.5" thickBot="1" x14ac:dyDescent="0.55000000000000004"/>
    <row r="58" spans="2:9" ht="19.5" thickBot="1" x14ac:dyDescent="0.55000000000000004">
      <c r="B58" s="19" t="s">
        <v>35</v>
      </c>
      <c r="C58" s="29">
        <f>C56</f>
        <v>0</v>
      </c>
      <c r="D58" s="30">
        <f>IFERROR(C58/$C$58,0)</f>
        <v>0</v>
      </c>
      <c r="E58" s="154"/>
    </row>
    <row r="59" spans="2:9" ht="19.5" thickBot="1" x14ac:dyDescent="0.55000000000000004">
      <c r="B59" s="28" t="s">
        <v>37</v>
      </c>
      <c r="C59" s="29">
        <f>E56</f>
        <v>0</v>
      </c>
      <c r="D59" s="30">
        <f t="shared" ref="D59:D60" si="12">IFERROR(C59/$C$58,0)</f>
        <v>0</v>
      </c>
    </row>
    <row r="60" spans="2:9" ht="19.5" thickBot="1" x14ac:dyDescent="0.55000000000000004">
      <c r="B60" s="28" t="s">
        <v>70</v>
      </c>
      <c r="C60" s="29">
        <f>F56</f>
        <v>0</v>
      </c>
      <c r="D60" s="30">
        <f t="shared" si="12"/>
        <v>0</v>
      </c>
    </row>
    <row r="61" spans="2:9" ht="19.5" thickBot="1" x14ac:dyDescent="0.55000000000000004">
      <c r="B61" s="28" t="s">
        <v>71</v>
      </c>
      <c r="C61" s="203">
        <f>G56</f>
        <v>0</v>
      </c>
      <c r="D61" s="30">
        <f>IFERROR(C61/$C$58,0)</f>
        <v>0</v>
      </c>
    </row>
    <row r="62" spans="2:9" ht="19.5" thickBot="1" x14ac:dyDescent="0.55000000000000004"/>
    <row r="63" spans="2:9" ht="19.5" thickBot="1" x14ac:dyDescent="0.55000000000000004">
      <c r="C63" s="28" t="s">
        <v>123</v>
      </c>
      <c r="D63" s="30">
        <f>D58-D59-D60-D61</f>
        <v>0</v>
      </c>
    </row>
  </sheetData>
  <dataValidations count="2">
    <dataValidation type="list" allowBlank="1" showInputMessage="1" showErrorMessage="1" error="Maximum Loan" sqref="K9" xr:uid="{9B34A994-C87A-40F7-8A0D-78E1680F3B9E}">
      <formula1>$E$9:$E$20</formula1>
    </dataValidation>
    <dataValidation type="whole" operator="lessThanOrEqual" allowBlank="1" showErrorMessage="1" error="Maximum loan amount is AED 1 Million. " sqref="E9:E56" xr:uid="{1EA8CB9A-5D2E-42C4-AB17-06F5D4DE21B5}">
      <formula1>1000000</formula1>
    </dataValidation>
  </dataValidations>
  <pageMargins left="0.7" right="0.7" top="0.75" bottom="0.75" header="0.3" footer="0.3"/>
  <pageSetup orientation="portrait" horizontalDpi="4294967295" verticalDpi="4294967295"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93F7F5C06A21442858AA94EC10B8360" ma:contentTypeVersion="0" ma:contentTypeDescription="Create a new document." ma:contentTypeScope="" ma:versionID="b79f0099025d7ca9ebfcb23aecc1b1f2">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4EA107-73A8-4EAF-B1B9-999F723B7782}">
  <ds:schemaRefs>
    <ds:schemaRef ds:uri="http://www.w3.org/XML/1998/namespace"/>
    <ds:schemaRef ds:uri="http://purl.org/dc/terms/"/>
    <ds:schemaRef ds:uri="http://schemas.microsoft.com/office/2006/metadata/properties"/>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5639340F-089E-4220-9C09-E3C9A203FB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6B235C3-7632-4B24-A0A2-C543A25A1C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Instructions</vt:lpstr>
      <vt:lpstr>CashFlow Proj 24-M</vt:lpstr>
      <vt:lpstr>Sales &amp; Costing Assumptions</vt:lpstr>
      <vt:lpstr>Expenses Assumptions</vt:lpstr>
      <vt:lpstr>Staffing Plan</vt:lpstr>
      <vt:lpstr>Total Project Cost</vt:lpstr>
      <vt:lpstr>'CashFlow Proj 24-M'!StartDate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Zarmina Hashemi</dc:creator>
  <cp:keywords/>
  <cp:lastModifiedBy>Shivantha Udara Wijesinghe</cp:lastModifiedBy>
  <cp:lastPrinted>2014-05-04T10:04:43Z</cp:lastPrinted>
  <dcterms:created xsi:type="dcterms:W3CDTF">2014-05-04T10:08:07Z</dcterms:created>
  <dcterms:modified xsi:type="dcterms:W3CDTF">2020-02-13T07:21:36Z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TC041010709991</vt:lpwstr>
  </property>
  <property fmtid="{D5CDD505-2E9C-101B-9397-08002B2CF9AE}" pid="3" name="ContentTypeId">
    <vt:lpwstr>0x010100693F7F5C06A21442858AA94EC10B8360</vt:lpwstr>
  </property>
</Properties>
</file>